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customProperty1.bin" ContentType="application/vnd.openxmlformats-officedocument.spreadsheetml.customProperty"/>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4820" windowHeight="4575"/>
  </bookViews>
  <sheets>
    <sheet name="ESTIMATE" sheetId="2" r:id="rId1"/>
  </sheets>
  <calcPr calcId="125725"/>
</workbook>
</file>

<file path=xl/calcChain.xml><?xml version="1.0" encoding="utf-8"?>
<calcChain xmlns="http://schemas.openxmlformats.org/spreadsheetml/2006/main">
  <c r="G508" i="2"/>
  <c r="G507"/>
  <c r="G506" l="1"/>
  <c r="G505"/>
  <c r="G504"/>
  <c r="F503"/>
  <c r="A503" s="1"/>
  <c r="F502"/>
  <c r="A502"/>
  <c r="F501"/>
  <c r="A501"/>
  <c r="F500"/>
  <c r="A500"/>
  <c r="F499"/>
  <c r="A499"/>
  <c r="F498"/>
  <c r="A498"/>
  <c r="F497"/>
  <c r="A497"/>
  <c r="F496"/>
  <c r="A496"/>
  <c r="F495"/>
  <c r="A495"/>
  <c r="F494"/>
  <c r="A494"/>
  <c r="F493"/>
  <c r="A493"/>
  <c r="F492"/>
  <c r="A492"/>
  <c r="A491"/>
  <c r="G490" s="1"/>
  <c r="A490"/>
  <c r="A489"/>
  <c r="F488"/>
  <c r="A488"/>
  <c r="F487"/>
  <c r="A487"/>
  <c r="F486"/>
  <c r="A486"/>
  <c r="F485"/>
  <c r="A485"/>
  <c r="F484"/>
  <c r="A484"/>
  <c r="F483"/>
  <c r="A483"/>
  <c r="F482"/>
  <c r="A482"/>
  <c r="A481"/>
  <c r="G480" s="1"/>
  <c r="A480"/>
  <c r="F479"/>
  <c r="A479"/>
  <c r="F478"/>
  <c r="A478"/>
  <c r="F477"/>
  <c r="A477"/>
  <c r="F476"/>
  <c r="A476"/>
  <c r="F475"/>
  <c r="A475"/>
  <c r="F474"/>
  <c r="A474"/>
  <c r="F473"/>
  <c r="A473"/>
  <c r="F472"/>
  <c r="A472"/>
  <c r="F471"/>
  <c r="A471"/>
  <c r="F470"/>
  <c r="A470"/>
  <c r="F469"/>
  <c r="A469"/>
  <c r="F468"/>
  <c r="A468"/>
  <c r="F467"/>
  <c r="A467"/>
  <c r="F466"/>
  <c r="A466"/>
  <c r="F465"/>
  <c r="A465"/>
  <c r="F464"/>
  <c r="A464"/>
  <c r="F463"/>
  <c r="A463"/>
  <c r="F462"/>
  <c r="A462"/>
  <c r="F461"/>
  <c r="A461"/>
  <c r="F460"/>
  <c r="A460"/>
  <c r="F459"/>
  <c r="A459"/>
  <c r="F458"/>
  <c r="A458"/>
  <c r="F457"/>
  <c r="A457"/>
  <c r="F456"/>
  <c r="A456"/>
  <c r="F455"/>
  <c r="A455"/>
  <c r="F454"/>
  <c r="A454"/>
  <c r="F453"/>
  <c r="A453"/>
  <c r="F452"/>
  <c r="A452"/>
  <c r="F451"/>
  <c r="A451"/>
  <c r="F450"/>
  <c r="A450"/>
  <c r="F449"/>
  <c r="A449"/>
  <c r="F448"/>
  <c r="A448"/>
  <c r="F447"/>
  <c r="A447"/>
  <c r="A446"/>
  <c r="A445"/>
  <c r="G444" s="1"/>
  <c r="A444"/>
  <c r="A443"/>
  <c r="F442"/>
  <c r="A442"/>
  <c r="A441"/>
  <c r="A440"/>
  <c r="G439" s="1"/>
  <c r="A439"/>
  <c r="F438"/>
  <c r="A438"/>
  <c r="F437"/>
  <c r="A437"/>
  <c r="F436"/>
  <c r="A436"/>
  <c r="F435"/>
  <c r="A435"/>
  <c r="F434"/>
  <c r="A434"/>
  <c r="F433"/>
  <c r="A433"/>
  <c r="F432"/>
  <c r="A432"/>
  <c r="A431"/>
  <c r="F430"/>
  <c r="A430"/>
  <c r="F429"/>
  <c r="A429"/>
  <c r="A428"/>
  <c r="A427"/>
  <c r="G426" s="1"/>
  <c r="A426"/>
  <c r="F425"/>
  <c r="A425"/>
  <c r="F424"/>
  <c r="A424"/>
  <c r="F423"/>
  <c r="A423"/>
  <c r="F422"/>
  <c r="A422"/>
  <c r="F421"/>
  <c r="A421"/>
  <c r="F420"/>
  <c r="A420"/>
  <c r="F419"/>
  <c r="A419"/>
  <c r="F418"/>
  <c r="A418"/>
  <c r="F417"/>
  <c r="A417"/>
  <c r="F416"/>
  <c r="A416"/>
  <c r="F415"/>
  <c r="A415"/>
  <c r="F414"/>
  <c r="A414"/>
  <c r="F413"/>
  <c r="A413"/>
  <c r="F412"/>
  <c r="A412"/>
  <c r="F411"/>
  <c r="A411"/>
  <c r="F410"/>
  <c r="A410"/>
  <c r="F409"/>
  <c r="A409"/>
  <c r="A408"/>
  <c r="F407"/>
  <c r="A407"/>
  <c r="A406"/>
  <c r="F405"/>
  <c r="A405"/>
  <c r="F404"/>
  <c r="A404"/>
  <c r="F403"/>
  <c r="A403"/>
  <c r="F402"/>
  <c r="A402"/>
  <c r="F401"/>
  <c r="A401"/>
  <c r="F400"/>
  <c r="A400"/>
  <c r="F399"/>
  <c r="A399"/>
  <c r="F398"/>
  <c r="A398"/>
  <c r="F397"/>
  <c r="A397"/>
  <c r="F396"/>
  <c r="A396"/>
  <c r="F395"/>
  <c r="A395"/>
  <c r="F394"/>
  <c r="A394"/>
  <c r="F393"/>
  <c r="A393"/>
  <c r="F392"/>
  <c r="A392"/>
  <c r="F391"/>
  <c r="A391"/>
  <c r="F390"/>
  <c r="A390"/>
  <c r="F389"/>
  <c r="A389"/>
  <c r="F388"/>
  <c r="A388"/>
  <c r="F387"/>
  <c r="A387"/>
  <c r="F386"/>
  <c r="A386"/>
  <c r="F385"/>
  <c r="A385"/>
  <c r="F384"/>
  <c r="A384"/>
  <c r="F383"/>
  <c r="A383"/>
  <c r="F382"/>
  <c r="A382"/>
  <c r="F381"/>
  <c r="A381"/>
  <c r="F380"/>
  <c r="A380"/>
  <c r="F379"/>
  <c r="A379"/>
  <c r="F378"/>
  <c r="A378"/>
  <c r="F377"/>
  <c r="A377"/>
  <c r="F376"/>
  <c r="A376"/>
  <c r="F375"/>
  <c r="A375"/>
  <c r="F374"/>
  <c r="A374"/>
  <c r="F373"/>
  <c r="A373"/>
  <c r="F372"/>
  <c r="A372"/>
  <c r="F371"/>
  <c r="A371"/>
  <c r="F370"/>
  <c r="A370"/>
  <c r="F369"/>
  <c r="A369"/>
  <c r="F368"/>
  <c r="A368"/>
  <c r="F367"/>
  <c r="A367"/>
  <c r="F366"/>
  <c r="A366"/>
  <c r="F365"/>
  <c r="A365"/>
  <c r="F364"/>
  <c r="A364"/>
  <c r="F363"/>
  <c r="A363"/>
  <c r="F362"/>
  <c r="A362"/>
  <c r="F361"/>
  <c r="A361"/>
  <c r="F360"/>
  <c r="A360"/>
  <c r="F359"/>
  <c r="A359"/>
  <c r="F358"/>
  <c r="A358"/>
  <c r="F357"/>
  <c r="A357"/>
  <c r="F356"/>
  <c r="A356"/>
  <c r="A355"/>
  <c r="F354"/>
  <c r="A354"/>
  <c r="A353"/>
  <c r="F352"/>
  <c r="A352"/>
  <c r="F351"/>
  <c r="A351"/>
  <c r="F350"/>
  <c r="A350"/>
  <c r="F349"/>
  <c r="A349"/>
  <c r="F348"/>
  <c r="A348"/>
  <c r="F347"/>
  <c r="A347"/>
  <c r="F346"/>
  <c r="A346"/>
  <c r="F345"/>
  <c r="A345"/>
  <c r="A344"/>
  <c r="A343"/>
  <c r="G342" s="1"/>
  <c r="A342"/>
  <c r="F341"/>
  <c r="A341"/>
  <c r="F340"/>
  <c r="A340"/>
  <c r="F339"/>
  <c r="A339"/>
  <c r="F338"/>
  <c r="A338"/>
  <c r="F337"/>
  <c r="A337"/>
  <c r="F336"/>
  <c r="A336"/>
  <c r="F335"/>
  <c r="A335"/>
  <c r="F334"/>
  <c r="A334"/>
  <c r="A333"/>
  <c r="A332"/>
  <c r="G331" s="1"/>
  <c r="A331"/>
  <c r="F330"/>
  <c r="A330"/>
  <c r="A329"/>
  <c r="A328"/>
  <c r="G327" l="1"/>
  <c r="A327"/>
  <c r="F326"/>
  <c r="A326"/>
  <c r="F325"/>
  <c r="A325"/>
  <c r="A324"/>
  <c r="F323"/>
  <c r="A323"/>
  <c r="F322"/>
  <c r="A322"/>
  <c r="F321"/>
  <c r="A321"/>
  <c r="F320"/>
  <c r="A320"/>
  <c r="F319"/>
  <c r="A319"/>
  <c r="F318"/>
  <c r="A318"/>
  <c r="A317"/>
  <c r="F316"/>
  <c r="A316"/>
  <c r="F315"/>
  <c r="A315"/>
  <c r="F314"/>
  <c r="A314"/>
  <c r="F313"/>
  <c r="A313"/>
  <c r="A312"/>
  <c r="F311"/>
  <c r="A311"/>
  <c r="F310"/>
  <c r="A310"/>
  <c r="F309"/>
  <c r="A309"/>
  <c r="F308"/>
  <c r="A308"/>
  <c r="F307"/>
  <c r="A307"/>
  <c r="F306"/>
  <c r="A306"/>
  <c r="F305"/>
  <c r="A305"/>
  <c r="F304"/>
  <c r="A304"/>
  <c r="F303"/>
  <c r="A303"/>
  <c r="F302"/>
  <c r="A302"/>
  <c r="F301"/>
  <c r="A301"/>
  <c r="F300"/>
  <c r="A300"/>
  <c r="F299"/>
  <c r="A299"/>
  <c r="F298"/>
  <c r="A298"/>
  <c r="F297"/>
  <c r="A297"/>
  <c r="F296"/>
  <c r="A296"/>
  <c r="F295"/>
  <c r="A295"/>
  <c r="F294"/>
  <c r="A294"/>
  <c r="F293"/>
  <c r="A293"/>
  <c r="A292"/>
  <c r="F291"/>
  <c r="A291"/>
  <c r="F290"/>
  <c r="A290"/>
  <c r="F289"/>
  <c r="A289"/>
  <c r="F288"/>
  <c r="A288"/>
  <c r="F287"/>
  <c r="A287"/>
  <c r="F286"/>
  <c r="A286"/>
  <c r="F285"/>
  <c r="A285"/>
  <c r="F284"/>
  <c r="A284"/>
  <c r="F283"/>
  <c r="A283"/>
  <c r="F282"/>
  <c r="A282"/>
  <c r="F281"/>
  <c r="A281"/>
  <c r="F280"/>
  <c r="A280"/>
  <c r="F279"/>
  <c r="A279"/>
  <c r="F278"/>
  <c r="A278"/>
  <c r="F277"/>
  <c r="A277"/>
  <c r="F276"/>
  <c r="A276"/>
  <c r="F275"/>
  <c r="A275"/>
  <c r="F274"/>
  <c r="A274"/>
  <c r="F273"/>
  <c r="A273"/>
  <c r="F272"/>
  <c r="A272"/>
  <c r="F271"/>
  <c r="A271"/>
  <c r="F270"/>
  <c r="A270"/>
  <c r="F269"/>
  <c r="A269"/>
  <c r="F268"/>
  <c r="A268"/>
  <c r="F267"/>
  <c r="A267"/>
  <c r="F266"/>
  <c r="A266"/>
  <c r="F265"/>
  <c r="A265"/>
  <c r="F264"/>
  <c r="A264"/>
  <c r="F263"/>
  <c r="A263"/>
  <c r="F262"/>
  <c r="A262"/>
  <c r="F261"/>
  <c r="A261"/>
  <c r="F260"/>
  <c r="A260"/>
  <c r="F259"/>
  <c r="A259"/>
  <c r="F258"/>
  <c r="A258"/>
  <c r="F257"/>
  <c r="A257"/>
  <c r="F256"/>
  <c r="A256"/>
  <c r="F255"/>
  <c r="A255"/>
  <c r="F254"/>
  <c r="A254"/>
  <c r="F253"/>
  <c r="A253"/>
  <c r="F252"/>
  <c r="A252"/>
  <c r="F251"/>
  <c r="A251"/>
  <c r="F250"/>
  <c r="A250"/>
  <c r="F249"/>
  <c r="A249"/>
  <c r="A248"/>
  <c r="F247"/>
  <c r="A247"/>
  <c r="F246"/>
  <c r="A246"/>
  <c r="F245"/>
  <c r="A245"/>
  <c r="F244"/>
  <c r="A244"/>
  <c r="F243"/>
  <c r="A243"/>
  <c r="F242"/>
  <c r="A242"/>
  <c r="F241"/>
  <c r="A241"/>
  <c r="F240"/>
  <c r="A240"/>
  <c r="F239"/>
  <c r="A239"/>
  <c r="F238"/>
  <c r="A238"/>
  <c r="F237"/>
  <c r="A237"/>
  <c r="F236"/>
  <c r="A236"/>
  <c r="F235"/>
  <c r="A235"/>
  <c r="F234"/>
  <c r="A234"/>
  <c r="F233"/>
  <c r="A233"/>
  <c r="F232"/>
  <c r="A232"/>
  <c r="F231"/>
  <c r="A231"/>
  <c r="F230"/>
  <c r="A230"/>
  <c r="F229"/>
  <c r="A229"/>
  <c r="F228"/>
  <c r="A228"/>
  <c r="F227"/>
  <c r="A227"/>
  <c r="F226"/>
  <c r="A226"/>
  <c r="F225"/>
  <c r="A225"/>
  <c r="F224"/>
  <c r="A224"/>
  <c r="F223"/>
  <c r="A223"/>
  <c r="F222"/>
  <c r="A222"/>
  <c r="F221"/>
  <c r="A221"/>
  <c r="F220"/>
  <c r="A220"/>
  <c r="F219"/>
  <c r="A219"/>
  <c r="F218"/>
  <c r="A218"/>
  <c r="F217"/>
  <c r="A217"/>
  <c r="F216"/>
  <c r="A216"/>
  <c r="A215"/>
  <c r="F214"/>
  <c r="A214"/>
  <c r="F213"/>
  <c r="A213"/>
  <c r="F212"/>
  <c r="A212"/>
  <c r="F211"/>
  <c r="A211"/>
  <c r="F210"/>
  <c r="A210"/>
  <c r="F209"/>
  <c r="A209"/>
  <c r="F208"/>
  <c r="A208"/>
  <c r="F207"/>
  <c r="A207"/>
  <c r="F206"/>
  <c r="A206"/>
  <c r="F205"/>
  <c r="A205"/>
  <c r="F204"/>
  <c r="A204"/>
  <c r="F203"/>
  <c r="A203"/>
  <c r="F202"/>
  <c r="A202"/>
  <c r="F201"/>
  <c r="A201"/>
  <c r="F200"/>
  <c r="A200"/>
  <c r="F199"/>
  <c r="A199"/>
  <c r="F198"/>
  <c r="A198"/>
  <c r="F197"/>
  <c r="A197"/>
  <c r="F196"/>
  <c r="A196"/>
  <c r="F195"/>
  <c r="A195"/>
  <c r="F194"/>
  <c r="A194"/>
  <c r="F193"/>
  <c r="A193"/>
  <c r="F192"/>
  <c r="A192"/>
  <c r="F191"/>
  <c r="A191"/>
  <c r="A190"/>
  <c r="A189"/>
  <c r="F188" s="1"/>
  <c r="C188"/>
  <c r="A188"/>
  <c r="F187"/>
  <c r="A187"/>
  <c r="F186"/>
  <c r="A186"/>
  <c r="F185"/>
  <c r="A185"/>
  <c r="F184"/>
  <c r="A184"/>
  <c r="F183"/>
  <c r="A183"/>
  <c r="F182"/>
  <c r="A182"/>
  <c r="A181"/>
  <c r="F180"/>
  <c r="A180"/>
  <c r="A179"/>
  <c r="F178"/>
  <c r="A178"/>
  <c r="F177"/>
  <c r="A177"/>
  <c r="F176"/>
  <c r="A176"/>
  <c r="F175"/>
  <c r="A175"/>
  <c r="F174"/>
  <c r="A174"/>
  <c r="F173"/>
  <c r="A173"/>
  <c r="F172"/>
  <c r="A172"/>
  <c r="F171"/>
  <c r="A171"/>
  <c r="F170"/>
  <c r="A170"/>
  <c r="F169"/>
  <c r="A169"/>
  <c r="F168"/>
  <c r="A168"/>
  <c r="F167"/>
  <c r="A167"/>
  <c r="F166"/>
  <c r="A166"/>
  <c r="F165"/>
  <c r="A165"/>
  <c r="F164"/>
  <c r="A164"/>
  <c r="F163"/>
  <c r="A163"/>
  <c r="F162"/>
  <c r="A162"/>
  <c r="F161"/>
  <c r="A161"/>
  <c r="A160"/>
  <c r="F159"/>
  <c r="A159"/>
  <c r="F158"/>
  <c r="A158"/>
  <c r="F157"/>
  <c r="A157"/>
  <c r="F156"/>
  <c r="A156"/>
  <c r="F155"/>
  <c r="A155"/>
  <c r="F154"/>
  <c r="A154"/>
  <c r="F153"/>
  <c r="A153"/>
  <c r="F152"/>
  <c r="A152"/>
  <c r="F151"/>
  <c r="A151"/>
  <c r="F150"/>
  <c r="A150"/>
  <c r="F149"/>
  <c r="A149"/>
  <c r="F148"/>
  <c r="A148"/>
  <c r="F147"/>
  <c r="A147"/>
  <c r="F146"/>
  <c r="A146"/>
  <c r="F145"/>
  <c r="A145"/>
  <c r="F144"/>
  <c r="A144"/>
  <c r="F143"/>
  <c r="A143"/>
  <c r="F142"/>
  <c r="A142"/>
  <c r="A141"/>
  <c r="F140"/>
  <c r="A140"/>
  <c r="F139"/>
  <c r="A139"/>
  <c r="F138"/>
  <c r="A138"/>
  <c r="F137"/>
  <c r="A137"/>
  <c r="F136"/>
  <c r="A136"/>
  <c r="F135"/>
  <c r="A135"/>
  <c r="F134"/>
  <c r="A134"/>
  <c r="F133"/>
  <c r="A133"/>
  <c r="F132"/>
  <c r="A132"/>
  <c r="F131"/>
  <c r="A131"/>
  <c r="F130"/>
  <c r="A130"/>
  <c r="F129"/>
  <c r="A129"/>
  <c r="F128"/>
  <c r="A128"/>
  <c r="F127"/>
  <c r="A127"/>
  <c r="F126"/>
  <c r="A126"/>
  <c r="F125"/>
  <c r="A125"/>
  <c r="F124"/>
  <c r="A124"/>
  <c r="F123"/>
  <c r="A123"/>
  <c r="A122"/>
  <c r="F121"/>
  <c r="A121"/>
  <c r="F120"/>
  <c r="A120"/>
  <c r="F119"/>
  <c r="A119"/>
  <c r="F118"/>
  <c r="A118"/>
  <c r="F117"/>
  <c r="A117"/>
  <c r="F116"/>
  <c r="A116"/>
  <c r="F115"/>
  <c r="A115"/>
  <c r="F114"/>
  <c r="A114"/>
  <c r="F113"/>
  <c r="A113"/>
  <c r="F112"/>
  <c r="A112"/>
  <c r="F111"/>
  <c r="A111"/>
  <c r="F110"/>
  <c r="A110"/>
  <c r="F109"/>
  <c r="A109"/>
  <c r="F108"/>
  <c r="A108"/>
  <c r="F107"/>
  <c r="A107"/>
  <c r="F106"/>
  <c r="A106"/>
  <c r="F105"/>
  <c r="A105"/>
  <c r="F104"/>
  <c r="A104"/>
  <c r="A103"/>
  <c r="A102"/>
  <c r="F101"/>
  <c r="A101"/>
  <c r="F100"/>
  <c r="A100"/>
  <c r="F99"/>
  <c r="A99"/>
  <c r="F98"/>
  <c r="A98"/>
  <c r="F97"/>
  <c r="A97"/>
  <c r="F96"/>
  <c r="A96"/>
  <c r="F95"/>
  <c r="A95"/>
  <c r="F94"/>
  <c r="A94"/>
  <c r="F93"/>
  <c r="A93"/>
  <c r="F92"/>
  <c r="A92"/>
  <c r="F91"/>
  <c r="A91"/>
  <c r="F90"/>
  <c r="A90"/>
  <c r="F89"/>
  <c r="A89"/>
  <c r="F88"/>
  <c r="A88"/>
  <c r="F87"/>
  <c r="A87"/>
  <c r="F86"/>
  <c r="A86"/>
  <c r="F85"/>
  <c r="A85"/>
  <c r="F84"/>
  <c r="A84"/>
  <c r="A83"/>
  <c r="F82"/>
  <c r="A82"/>
  <c r="F81"/>
  <c r="A81"/>
  <c r="F80"/>
  <c r="A80"/>
  <c r="F79"/>
  <c r="A79"/>
  <c r="F78"/>
  <c r="A78"/>
  <c r="F77"/>
  <c r="A77"/>
  <c r="F76"/>
  <c r="A76"/>
  <c r="F75"/>
  <c r="A75"/>
  <c r="F74"/>
  <c r="A74"/>
  <c r="F73"/>
  <c r="A73"/>
  <c r="F72"/>
  <c r="A72"/>
  <c r="F71"/>
  <c r="A71"/>
  <c r="F70"/>
  <c r="A70"/>
  <c r="F69"/>
  <c r="A69"/>
  <c r="F68"/>
  <c r="A68"/>
  <c r="F67"/>
  <c r="A67"/>
  <c r="F66"/>
  <c r="A66"/>
  <c r="F65"/>
  <c r="A65"/>
  <c r="A64"/>
  <c r="A63"/>
  <c r="A62"/>
  <c r="G61" s="1"/>
  <c r="A61"/>
  <c r="F60"/>
  <c r="A60"/>
  <c r="F59"/>
  <c r="A59"/>
  <c r="F58"/>
  <c r="A58"/>
  <c r="A57"/>
  <c r="A56"/>
  <c r="G55" s="1"/>
  <c r="A55"/>
  <c r="A54"/>
  <c r="F53"/>
  <c r="A53"/>
  <c r="F52"/>
  <c r="C52"/>
  <c r="A52"/>
  <c r="F51"/>
  <c r="A51"/>
  <c r="F50"/>
  <c r="A50"/>
  <c r="A49"/>
  <c r="F48"/>
  <c r="A48"/>
  <c r="F47"/>
  <c r="A47"/>
  <c r="F46"/>
  <c r="A46"/>
  <c r="F45"/>
  <c r="A45"/>
  <c r="F44"/>
  <c r="A44"/>
  <c r="F43"/>
  <c r="A43"/>
  <c r="F42"/>
  <c r="A42"/>
  <c r="F41"/>
  <c r="A41"/>
  <c r="F40"/>
  <c r="A40"/>
  <c r="A39"/>
  <c r="F38"/>
  <c r="A38"/>
  <c r="F37"/>
  <c r="A37"/>
  <c r="F36"/>
  <c r="A36"/>
  <c r="F35"/>
  <c r="A35"/>
  <c r="F34"/>
  <c r="C34"/>
  <c r="A34" s="1"/>
  <c r="F33"/>
  <c r="A33"/>
  <c r="A32"/>
  <c r="A31"/>
  <c r="G30" s="1"/>
  <c r="A30"/>
  <c r="F29"/>
  <c r="A29"/>
  <c r="F28"/>
  <c r="A28"/>
  <c r="F27"/>
  <c r="C27"/>
  <c r="A27"/>
  <c r="A26"/>
  <c r="F25"/>
  <c r="A25"/>
  <c r="F24"/>
  <c r="A24"/>
  <c r="F23"/>
  <c r="A23"/>
  <c r="F22"/>
  <c r="A22"/>
  <c r="F21"/>
  <c r="A21"/>
  <c r="F20"/>
  <c r="A20"/>
  <c r="F19"/>
  <c r="A19"/>
  <c r="F18"/>
  <c r="A18"/>
  <c r="F17"/>
  <c r="A17"/>
  <c r="F16"/>
  <c r="A16"/>
  <c r="F15"/>
  <c r="A15"/>
  <c r="A14"/>
  <c r="A13"/>
  <c r="G12" s="1"/>
  <c r="A12"/>
  <c r="F11"/>
  <c r="A11"/>
  <c r="F10"/>
  <c r="A10"/>
  <c r="F9"/>
  <c r="A9"/>
  <c r="F8"/>
  <c r="A8"/>
  <c r="F7"/>
  <c r="A7"/>
  <c r="F6"/>
  <c r="A6"/>
  <c r="F5"/>
  <c r="A5"/>
</calcChain>
</file>

<file path=xl/sharedStrings.xml><?xml version="1.0" encoding="utf-8"?>
<sst xmlns="http://schemas.openxmlformats.org/spreadsheetml/2006/main" count="931" uniqueCount="391">
  <si>
    <t>ITEM #</t>
  </si>
  <si>
    <t>DESCRIPTION</t>
  </si>
  <si>
    <t>QUANTITY</t>
  </si>
  <si>
    <t>UNIT</t>
  </si>
  <si>
    <t>GENERAL REQUIREMENTS</t>
  </si>
  <si>
    <t>Supervision</t>
  </si>
  <si>
    <t>Final Cleanup</t>
  </si>
  <si>
    <t>Project Overheads</t>
  </si>
  <si>
    <t>Bonds</t>
  </si>
  <si>
    <t>Temporary Control &amp; Facilities</t>
  </si>
  <si>
    <t>SUBTOTAL</t>
  </si>
  <si>
    <t>INSURANCE</t>
  </si>
  <si>
    <t>CONTINGENCY</t>
  </si>
  <si>
    <t>Permits</t>
  </si>
  <si>
    <t>LS</t>
  </si>
  <si>
    <t>TRADE  COST</t>
  </si>
  <si>
    <t>TOTAL COST
(Labor+ Material)</t>
  </si>
  <si>
    <t>UNIT COST
(Labor+ Material)</t>
  </si>
  <si>
    <t>Subtotal (General Requirements)</t>
  </si>
  <si>
    <t>TOTAL SUGGESTED BID</t>
  </si>
  <si>
    <t>PROJECT ID:</t>
  </si>
  <si>
    <t>SQ FT</t>
  </si>
  <si>
    <t>OVERHEAD &amp; PROFIT</t>
  </si>
  <si>
    <t>EA</t>
  </si>
  <si>
    <t>FT</t>
  </si>
  <si>
    <t>CY</t>
  </si>
  <si>
    <t>Division 03 — Concrete</t>
  </si>
  <si>
    <t>Division 05 — Metals</t>
  </si>
  <si>
    <t xml:space="preserve">Division 07 — Thermal and Moisture Protection </t>
  </si>
  <si>
    <t>PAD FOOTING</t>
  </si>
  <si>
    <t>Subtotal (CONCRETE)</t>
  </si>
  <si>
    <t>Subtotal (METALS)</t>
  </si>
  <si>
    <t>Subtotal (Thermal and Moisture Protection )</t>
  </si>
  <si>
    <t>Mobilization Costs (EXPORT OF DIRT)</t>
  </si>
  <si>
    <t>SQFT</t>
  </si>
  <si>
    <t xml:space="preserve">FIRST FLOOR </t>
  </si>
  <si>
    <t>BEAM</t>
  </si>
  <si>
    <t>CONTINIOUS FOOTING</t>
  </si>
  <si>
    <t xml:space="preserve">SECOND FLOOR </t>
  </si>
  <si>
    <t xml:space="preserve">POST </t>
  </si>
  <si>
    <t>W 18 X 35 (28)</t>
  </si>
  <si>
    <t>W 18 X 106 (28)</t>
  </si>
  <si>
    <t>W 16 X 31 (14)</t>
  </si>
  <si>
    <t>W 16 X 31 (18)</t>
  </si>
  <si>
    <t>W 16 X 31 (26)</t>
  </si>
  <si>
    <t>W 18 X 40 (28)</t>
  </si>
  <si>
    <t>W 18 X 40 (26)</t>
  </si>
  <si>
    <t>W 21 X 50 (26)</t>
  </si>
  <si>
    <t>W 14 X 22 (18)</t>
  </si>
  <si>
    <t>W 10 X 15 (8)</t>
  </si>
  <si>
    <t>W 12 X 19 (4)</t>
  </si>
  <si>
    <t>W 18 X 106 (32) C = 1/2"</t>
  </si>
  <si>
    <t>W 24 X 55</t>
  </si>
  <si>
    <t>W 18 X 50</t>
  </si>
  <si>
    <t>W 18 X 119</t>
  </si>
  <si>
    <t>W 24 X 55 (28)</t>
  </si>
  <si>
    <t>HSS 8 X 4 X 3 / 8</t>
  </si>
  <si>
    <t>HSS 12 X 4 X 3 / 8</t>
  </si>
  <si>
    <t>C 15 X 33.9</t>
  </si>
  <si>
    <t>C 12 X 20.7</t>
  </si>
  <si>
    <t>HSS 10 X 8 X 5 / 8 (LSV) LOW</t>
  </si>
  <si>
    <t>HSS 12 X 6 X 1 / 4 (LSV) TYPE</t>
  </si>
  <si>
    <t>W 16 X 31</t>
  </si>
  <si>
    <t>W 14 X 22 (28 )</t>
  </si>
  <si>
    <t>W 21 X 50 (32)</t>
  </si>
  <si>
    <t>W 21 X 50 (84)</t>
  </si>
  <si>
    <t>W 21 X 50 (48)</t>
  </si>
  <si>
    <t>W 24 X 55 (32)</t>
  </si>
  <si>
    <t>W 24 X 62 (54)</t>
  </si>
  <si>
    <t>W 21 X 50 (28)</t>
  </si>
  <si>
    <t>W 21 X 50 (40)</t>
  </si>
  <si>
    <t>W 16 X 31 (30)</t>
  </si>
  <si>
    <t>W 10 X 15 (4)</t>
  </si>
  <si>
    <t>W 14 X 22 (12)</t>
  </si>
  <si>
    <t>W 14 X 22 (4 )</t>
  </si>
  <si>
    <t>W 18 X 40 (28 )</t>
  </si>
  <si>
    <t>W 21 X 50 (30 )</t>
  </si>
  <si>
    <t>W 12 X 19 (4 )</t>
  </si>
  <si>
    <t>W 12 X 19 (6)</t>
  </si>
  <si>
    <t>W 12 X 19 (10)</t>
  </si>
  <si>
    <t>W 12 X 19 (8)</t>
  </si>
  <si>
    <t>HSS8 X 4 X 3 /8</t>
  </si>
  <si>
    <t>HSS 12 X 4 X 3/8</t>
  </si>
  <si>
    <t>FRAME B</t>
  </si>
  <si>
    <t>FRAME C</t>
  </si>
  <si>
    <t>FRAME A</t>
  </si>
  <si>
    <t>C 12 X 20 .7</t>
  </si>
  <si>
    <t>C6 X 8.2</t>
  </si>
  <si>
    <t>W 10 X 15 (6)</t>
  </si>
  <si>
    <t>W 10 X 15</t>
  </si>
  <si>
    <t>W 12 X 19</t>
  </si>
  <si>
    <t>W 14 X 22</t>
  </si>
  <si>
    <t>W 14 X 22 (10)</t>
  </si>
  <si>
    <t>W 14 X 22 (26)</t>
  </si>
  <si>
    <t>W 16 X 31 (36)</t>
  </si>
  <si>
    <t>W 16 X 31 (20)</t>
  </si>
  <si>
    <t>W 21 X 50 (36)</t>
  </si>
  <si>
    <t>W 21 X 50</t>
  </si>
  <si>
    <t>W 12 X 26</t>
  </si>
  <si>
    <t>W 24 X 62 (64)</t>
  </si>
  <si>
    <t>W 12 X 26(LOW)</t>
  </si>
  <si>
    <t>FRAME D</t>
  </si>
  <si>
    <t>HSS 8 X4 X 1 / 4</t>
  </si>
  <si>
    <t>HSS12 X 4 X 3/8</t>
  </si>
  <si>
    <t>C12 X 20.7</t>
  </si>
  <si>
    <t>HSS 8 X 4 X 3/8</t>
  </si>
  <si>
    <t>W 18 X 76</t>
  </si>
  <si>
    <t>W 18 X 35</t>
  </si>
  <si>
    <t>W 18 X 40</t>
  </si>
  <si>
    <t>W 18 X 130</t>
  </si>
  <si>
    <t>HSS 12 X 6 X 3/8</t>
  </si>
  <si>
    <t>HSS12 X 6 X 1/4 (LSV) TRELLIS BEAM</t>
  </si>
  <si>
    <t>HSS12 X 4 X 3/8 (LSV) TRELLIS BEAM</t>
  </si>
  <si>
    <t>HSS6 X 6 X 3/8  PARAPET POST (TYP)</t>
  </si>
  <si>
    <t>S321 /12</t>
  </si>
  <si>
    <t>S321 /13</t>
  </si>
  <si>
    <t>HSS 6 X 6 X 1/4" POST  (TYP OF 5 )</t>
  </si>
  <si>
    <t>HSS 6 X 6 X 1/4" POST  (TYP OF 4 )</t>
  </si>
  <si>
    <t>PARAPET POST</t>
  </si>
  <si>
    <t>FOOTING</t>
  </si>
  <si>
    <t xml:space="preserve">CONCRETE SLAB </t>
  </si>
  <si>
    <t xml:space="preserve">WALL FRAMING </t>
  </si>
  <si>
    <t xml:space="preserve">3RD FLOOR </t>
  </si>
  <si>
    <t xml:space="preserve">4TH FLOOR </t>
  </si>
  <si>
    <t xml:space="preserve">5TH FLOOR </t>
  </si>
  <si>
    <t xml:space="preserve">6TH FLOOR </t>
  </si>
  <si>
    <t xml:space="preserve">Q27 INTERIOR WALL INSULATION </t>
  </si>
  <si>
    <t xml:space="preserve">Q27A INTERIOR WALL INSULATION </t>
  </si>
  <si>
    <t xml:space="preserve">X07 INTERIOR WALL INSULATION </t>
  </si>
  <si>
    <t xml:space="preserve">X06INTERIOR WALL INSULATION </t>
  </si>
  <si>
    <t xml:space="preserve">X01 INTERIOR WALL INSULATION </t>
  </si>
  <si>
    <t>CONTINUOUS 2" UNFACED MINERAL WOOLINSULATION R7.5 MIN</t>
  </si>
  <si>
    <t>EXTERIOR WALL UNFACED BATT INSULATION R 13 MIN</t>
  </si>
  <si>
    <r>
      <t xml:space="preserve">F11.0 (11'- 0"  X 11' - 0") 2' - 8" THICK SQ 12- #8 BOTTOM EA WAY </t>
    </r>
    <r>
      <rPr>
        <b/>
        <sz val="12"/>
        <color theme="9" tint="-0.499984740745262"/>
        <rFont val="Calibri"/>
        <family val="2"/>
        <scheme val="minor"/>
      </rPr>
      <t>(8 EACH)</t>
    </r>
  </si>
  <si>
    <r>
      <t xml:space="preserve">F10.0 (10'- 0"  X 10' - 0") 2' - 6" THICK 11- #7 BOTTOM EA WAY </t>
    </r>
    <r>
      <rPr>
        <b/>
        <sz val="12"/>
        <color theme="9" tint="-0.499984740745262"/>
        <rFont val="Calibri"/>
        <family val="2"/>
        <scheme val="minor"/>
      </rPr>
      <t>(5 EACH)</t>
    </r>
  </si>
  <si>
    <r>
      <t xml:space="preserve">F8.0 (8'- 0"  X 8' - 0") 2' - 2" THICK 10- #7 BOTTOM EA WAY </t>
    </r>
    <r>
      <rPr>
        <b/>
        <sz val="12"/>
        <color theme="9" tint="-0.499984740745262"/>
        <rFont val="Calibri"/>
        <family val="2"/>
        <scheme val="minor"/>
      </rPr>
      <t>(1 EACH)</t>
    </r>
  </si>
  <si>
    <r>
      <t xml:space="preserve">F18.0A (18'- 0"  X 18' - 0") 4' - 0" THICK 14- #7 TOP EA WAY 19- #9 BOTTOM EA WAY </t>
    </r>
    <r>
      <rPr>
        <b/>
        <sz val="12"/>
        <color theme="9" tint="-0.499984740745262"/>
        <rFont val="Calibri"/>
        <family val="2"/>
        <scheme val="minor"/>
      </rPr>
      <t>(2 EACH)</t>
    </r>
  </si>
  <si>
    <r>
      <t xml:space="preserve">F16.0 (16'- 0"  X 16' - 0") 4' - 0" THICK 12- #7 TOP EA WAY 17- #9 BOTTOM EA WAY </t>
    </r>
    <r>
      <rPr>
        <b/>
        <sz val="12"/>
        <color theme="9" tint="-0.499984740745262"/>
        <rFont val="Calibri"/>
        <family val="2"/>
        <scheme val="minor"/>
      </rPr>
      <t>(4 EACH)</t>
    </r>
  </si>
  <si>
    <r>
      <t xml:space="preserve">F12.0 (12'- 0"  X 12' - 0") 2' - 10" THICK 13- #8 BOTTOM EA WAY </t>
    </r>
    <r>
      <rPr>
        <b/>
        <sz val="12"/>
        <color theme="9" tint="-0.499984740745262"/>
        <rFont val="Calibri"/>
        <family val="2"/>
        <scheme val="minor"/>
      </rPr>
      <t>(4 EACH)</t>
    </r>
  </si>
  <si>
    <r>
      <t xml:space="preserve">F9.0 (9'- 0"  X 9' - 0") 2' - 3" THICK 10- #7 BOTTOM EA WAY </t>
    </r>
    <r>
      <rPr>
        <b/>
        <sz val="12"/>
        <color theme="9" tint="-0.499984740745262"/>
        <rFont val="Calibri"/>
        <family val="2"/>
        <scheme val="minor"/>
      </rPr>
      <t>(1 EACH)</t>
    </r>
  </si>
  <si>
    <r>
      <t xml:space="preserve">F3.0 (3'- 0"  X 3' - 0") 1' - 3" THICK 4- #5 BOTTOM EA WAY </t>
    </r>
    <r>
      <rPr>
        <b/>
        <sz val="12"/>
        <color theme="9" tint="-0.499984740745262"/>
        <rFont val="Calibri"/>
        <family val="2"/>
        <scheme val="minor"/>
      </rPr>
      <t xml:space="preserve">(8 EACH) </t>
    </r>
  </si>
  <si>
    <r>
      <t xml:space="preserve">F10.0A(10'- 0"  X 10' - 0") 2' - 6" THICK 11- #6 TOP EA WAY 11- #8 BOTTOM EA WAY </t>
    </r>
    <r>
      <rPr>
        <b/>
        <sz val="12"/>
        <color theme="9" tint="-0.499984740745262"/>
        <rFont val="Calibri"/>
        <family val="2"/>
        <scheme val="minor"/>
      </rPr>
      <t>(3 EACH)</t>
    </r>
  </si>
  <si>
    <t xml:space="preserve">S301/ 19 (24" WIDTH 12" DEEP) 138' LENGTH </t>
  </si>
  <si>
    <t xml:space="preserve">S301/18 (24" WIDTH 12" DEEP) 138' LENGTH </t>
  </si>
  <si>
    <t>S301/17 (24" WIDTH 12" DEEP) 37' - 3" LENGTH</t>
  </si>
  <si>
    <t>TYPICAL STRUCTURAL SLAB ON GRADE SHALL BE 5" (FC' - 3000 PSI) CONCRETE REINFORCED WITH 6" X 6"  - W2.9/ W2.9 WELDED WIRE REINFORCEMENT POURED OVER 10 MIL VAPOR BARRIER OVER 4" DRAINAGE FILL,</t>
  </si>
  <si>
    <t>STRUCTURAL FLOOR SHALL BE 3 1/4" LIGHTWEIGHT CONCRETE TOPPING SLAB(FC'=4000PSI) REINFORCED WITH 6" X 6" -W4.0 /W4.0 WWR POURED OVER 2" X 19 GUAGE PAINTED COPOSITE METAL DECK (5 1/4" TOTAL THICKNESS).</t>
  </si>
  <si>
    <t>ROOF DECK SHALL BE 1.5 TYPE B X 22 GAUGE GALVANIZED METAL DECK (2 SPAN MINIMUM)</t>
  </si>
  <si>
    <t>ROOF</t>
  </si>
  <si>
    <t xml:space="preserve">3RD TO 5TH FLOOR </t>
  </si>
  <si>
    <t xml:space="preserve">HIGH ROOF </t>
  </si>
  <si>
    <t>Division 04 — Masonry</t>
  </si>
  <si>
    <t>Subtotal (Masonry)</t>
  </si>
  <si>
    <t xml:space="preserve">CMU WALL </t>
  </si>
  <si>
    <t xml:space="preserve">SQ FT </t>
  </si>
  <si>
    <t xml:space="preserve">STRUCTURAL FLOOR SHALL BE 3 1/4" LIGHT WEIGHT CONCRETE TOPPING SLAB (FC' = 4000) REINFORCED WITH 6" X 6" W4. / W4. WWR POURED OVER 2" X 19 GUAGE PAINTED COPOSITE METAL DECK (5 1/4" TOTAL THICKNESS). </t>
  </si>
  <si>
    <r>
      <t xml:space="preserve">3 TO 5TH FLOOR STRUCTURAL FLOOR SHALL BE 3 1/4" LIGHTWEIGHT CONCRETE TOPPING SLAB(FC'=4000PSI) REINFORCED WITH 6" X 6" -W4.0 /W4.0 WWR POURED OVER 2" X 19 GUAGE PAINTED COPOSITE METAL DECK (5 1/4" TOTAL THICKNESS). </t>
    </r>
    <r>
      <rPr>
        <b/>
        <sz val="12"/>
        <color theme="9" tint="-0.499984740745262"/>
        <rFont val="Calibri"/>
        <family val="2"/>
        <scheme val="minor"/>
      </rPr>
      <t>(21150 SQ FT)</t>
    </r>
  </si>
  <si>
    <t>STAIR</t>
  </si>
  <si>
    <t>LANDING</t>
  </si>
  <si>
    <r>
      <t xml:space="preserve">3 TO LEVE 6 STAIR TYPE 4' - 4" WIDTH 11" TREED 7" RISER </t>
    </r>
    <r>
      <rPr>
        <b/>
        <sz val="12"/>
        <color theme="9" tint="-0.499984740745262"/>
        <rFont val="Calibri"/>
        <family val="2"/>
        <scheme val="minor"/>
      </rPr>
      <t>(88 STEPS)</t>
    </r>
  </si>
  <si>
    <t xml:space="preserve">8" CMU WALL 138' LENGTH </t>
  </si>
  <si>
    <t xml:space="preserve">14" CMU WALL  138' - 5" LENGTH </t>
  </si>
  <si>
    <r>
      <t xml:space="preserve">EXTERIOR METAL FRAMING  WALL @ 16" O.C             </t>
    </r>
    <r>
      <rPr>
        <b/>
        <sz val="12"/>
        <color theme="9" tint="-0.499984740745262"/>
        <rFont val="Calibri"/>
        <family val="2"/>
        <scheme val="minor"/>
      </rPr>
      <t>(5552 SQ FT)</t>
    </r>
  </si>
  <si>
    <t>TOP TRACK PLATE</t>
  </si>
  <si>
    <t>BOTTOM TRACK PLATE</t>
  </si>
  <si>
    <t>X01 - INTERIOR METAL FRAMING  WALL @ 16" O.C       (5552 SQ FT)</t>
  </si>
  <si>
    <t>X06 - INTERIOR METAL FRAMING  WALL @ 16" O.C        (32 SQ FT)</t>
  </si>
  <si>
    <t>X07 -  INTERIOR METAL FRAMING  WALL @ 16" O.C       (6036 SQ FT)</t>
  </si>
  <si>
    <t>Q27 -  INTERIOR METAL FRAMING  WALL @ 16" O.C   (2336 SQ FT)</t>
  </si>
  <si>
    <t>Q27 A -  INTERIOR METAL FRAMING  WALL @ 16" O.C   (2816 SQ FT)</t>
  </si>
  <si>
    <t>EXTERIOR METAL FRAMING  WALL @ 16" O.C             (1872 SQ FT)</t>
  </si>
  <si>
    <t>X01 - INTERIOB69:B84R METAL FRAMING  WALL @ 16" O.C   (3679 SQ FT)</t>
  </si>
  <si>
    <t>X06 - INTERIOR METAL FRAMING  WALL @ 16" O.C        (179.5 SQ FT)</t>
  </si>
  <si>
    <t>X07 -  INTERIOR METAL FRAMING  WALL @ 16" O.C       (767 SQ FT)</t>
  </si>
  <si>
    <t>Q27 -  INTERIOR METAL FRAMING  WALL @ 16" O.C   (2227 SQ FT)</t>
  </si>
  <si>
    <t>Q27 A -  INTERIOR METAL FRAMING  WALL @ 16" O.C   (1679 SQ FT)</t>
  </si>
  <si>
    <t>EXTERIOR METAL FRAMING  WALL @ 16" O.C             (2002 SQ FT)</t>
  </si>
  <si>
    <t>X01 - INTERIOB69:B84R METAL FRAMING  WALL @ 16" O.C   (3733 SQ FT)</t>
  </si>
  <si>
    <t>X06 - INTERIOR METAL FRAMING  WALL @ 16" O.C        (162.5 SQ FT)</t>
  </si>
  <si>
    <t>X07 -  INTERIOR METAL FRAMING  WALL @ 16" O.C       (936 SQ FT)</t>
  </si>
  <si>
    <t>Q27 -  INTERIOR METAL FRAMING  WALL @ 16" O.C   (2191 SQ FT)</t>
  </si>
  <si>
    <t>Q27 A -  INTERIOR METAL FRAMING  WALL @ 16" O.C   (1534 SQ FT)</t>
  </si>
  <si>
    <t>EXTERIOR METAL FRAMING  WALL @ 16" O.C             (2015 SQ FT)</t>
  </si>
  <si>
    <t>X01 - INTERIOB69:B84R METAL FRAMING  WALL @ 16" O.C   (3666 SQ FT)</t>
  </si>
  <si>
    <t>X06 - INTERIOR METAL FRAMING  WALL @ 16" O.C        (84.11 SQ FT)</t>
  </si>
  <si>
    <t>X07 -  INTERIOR METAL FRAMING  WALL @ 16" O.C       (845 SQ FT)</t>
  </si>
  <si>
    <t>Q27 -  INTERIOR METAL FRAMING  WALL @ 16" O.C   (1755 SQ FT)</t>
  </si>
  <si>
    <t>Q27 A -  INTERIOR METAL FRAMING  WALL @ 16" O.C   (1535 SQ FT)</t>
  </si>
  <si>
    <t>EXTERIOR METAL FRAMING  WALL @ 16" O.C             (1989 SQ FT)</t>
  </si>
  <si>
    <t>X01 - INTERIOB69:B84R METAL FRAMING  WALL @ 16" O.C   (3644 SQ FT)</t>
  </si>
  <si>
    <t>X06 - INTERIOR METAL FRAMING  WALL @ 16" O.C        (59.8 SQ FT)</t>
  </si>
  <si>
    <t>Q27 -  INTERIOR METAL FRAMING  WALL @ 16" O.C   (1762 SQ FT)</t>
  </si>
  <si>
    <t>Q27 A -  INTERIOR METAL FRAMING  WALL @ 16" O.C   (1541 SQ FT)</t>
  </si>
  <si>
    <t>EXTERIOR METAL FRAMING  WALL @ 16" O.C              (2548 SQ FT)</t>
  </si>
  <si>
    <t>X01 - INTERIOB69:B84R METAL FRAMING  WALL @ 16" O.C   (3550 SQ FT)</t>
  </si>
  <si>
    <t>X06 - INTERIOR METAL FRAMING  WALL @ 16" O.C        (82.68 SQ FT)</t>
  </si>
  <si>
    <t>X07 -  INTERIOR METAL FRAMING  WALL @ 16" O.C       (950 SQ FT)</t>
  </si>
  <si>
    <t>Q27 -  INTERIOR METAL FRAMING  WALL @ 16" O.C   (1756 SQ FT)</t>
  </si>
  <si>
    <t>SB3 2' WIDTH  2' THICK 98'- 4" LENGTH REINFORCED W/ 6 - # 7</t>
  </si>
  <si>
    <t xml:space="preserve">SB2 3' WIDTH  2' THICK 180' LENGTH REINFORCED W/ 6 - # 9 TOP 6 - # 9 BOTTOM </t>
  </si>
  <si>
    <t xml:space="preserve">ROOF </t>
  </si>
  <si>
    <t>CONCRETE TRED</t>
  </si>
  <si>
    <r>
      <t xml:space="preserve">STEEL PAN, TRED &amp; RISERS, 2ND FLOOR STAIR 6' - 7" WIDTH 11" TREED 7" RISER </t>
    </r>
    <r>
      <rPr>
        <b/>
        <sz val="12"/>
        <color theme="9" tint="-0.499984740745262"/>
        <rFont val="Calibri"/>
        <family val="2"/>
        <scheme val="minor"/>
      </rPr>
      <t>(18 STEPS)</t>
    </r>
  </si>
  <si>
    <t>CONCRETE LANDING</t>
  </si>
  <si>
    <t>STEEL STRINGERS</t>
  </si>
  <si>
    <t xml:space="preserve"> ii.      Gas piping as required for HVAC units.</t>
  </si>
  <si>
    <t xml:space="preserve"> i.      A combination heating and air conditioning system sized at approximately one (1) ton of cooling capacity per 350 square feet of floor area, including temperature control devices and supply and return air duct drops through the building.</t>
  </si>
  <si>
    <t xml:space="preserve"> ii.      All necessary control and power wiring for HVAC equipment.</t>
  </si>
  <si>
    <t xml:space="preserve"> i.      The premises will be protected by a standard grid automatic fire suppression sprinkler system with upturned sprinkler heads within the bar joists of the Premises.</t>
  </si>
  <si>
    <t>Division 08 — Doors and Windows (EXTERIOR)</t>
  </si>
  <si>
    <t>EXTERIOR DOOR</t>
  </si>
  <si>
    <t>EXTERIOR DOOR HARDWARES</t>
  </si>
  <si>
    <t>NO. OF SETS: hydraulic closers push-pull set, lock cylinder, weather-stripping and thresholds.</t>
  </si>
  <si>
    <t>WINDOWS</t>
  </si>
  <si>
    <t xml:space="preserve"> i.       Sanitary sewer stubbed in and valved cold water supply. </t>
  </si>
  <si>
    <t>OFFICE BUILDING</t>
  </si>
  <si>
    <t>W1 - 5' X 10' WINDOW</t>
  </si>
  <si>
    <t>W1A - 5' X 10' WINDOW</t>
  </si>
  <si>
    <t>W1B - 5' X 10' WINDOW</t>
  </si>
  <si>
    <t>W2 - 2'-8"X 10' WINDOW</t>
  </si>
  <si>
    <t>W2A - 2'-8"X 10' WINDOW</t>
  </si>
  <si>
    <t>W3 - 5' X 10' - 1 3/8" WINDOW</t>
  </si>
  <si>
    <t>W4 - 2'-8" X 10' - 1 3/8" WINDOW</t>
  </si>
  <si>
    <t>W5 - 7' - 8"X 10' - 1 3/8" WINDOW</t>
  </si>
  <si>
    <t>W6 - 7' - 8"X 10 WINDOW</t>
  </si>
  <si>
    <t>W6A - 7' - 8"X 10 WINDOW</t>
  </si>
  <si>
    <t>W6B - 7' - 8"X 10 WINDOW</t>
  </si>
  <si>
    <t>W6C - 7' - 8"X 10 WINDOW</t>
  </si>
  <si>
    <t>W6 D- 7' - 8"X 10 WINDOW</t>
  </si>
  <si>
    <t>W7 - 12'- 8" X 10'  WINDOW</t>
  </si>
  <si>
    <t>W7A - 12'- 8" X 10'  WINDOW</t>
  </si>
  <si>
    <t>W7B - 12'- 8" X 10'  WINDOW</t>
  </si>
  <si>
    <t>W8 - 12'- 8" X 10'  - 1 3/8" WINDOW</t>
  </si>
  <si>
    <t>BRICK WORK</t>
  </si>
  <si>
    <t>02 — Site Construction</t>
  </si>
  <si>
    <t>Subtotal (Construction)</t>
  </si>
  <si>
    <t>SITE PLAN</t>
  </si>
  <si>
    <t>1 - PAVING TYPE 1 - CONCRETE / COLOR ; STANDARD GRAY; FINISH MEDIUM BROOM FINISH</t>
  </si>
  <si>
    <t>2A - BRICK PAVING TYPE 1A - PEDESTRIAN / MANUFACTURER: BELGARD HOLLAND STONE COLOR : TAN SIZE : 4" X 8" X 2 X 1/4" PATTERN: MODIFIED BASKETWEAVE</t>
  </si>
  <si>
    <t>2B - BRICK PAVING TYPE 1B - PEDESTRIAN / MANUFACTURER: BELGARD HOLLAND STONE COLOR : TAN SIZE : 4" X 8" X 2 X 1/4" PATTERN: 45% HERRINGBONE</t>
  </si>
  <si>
    <t>3-PAVING TYPE 2 - PORCELAIN TILE
MANUFACTURER: MIRAGE
PRODUCT: QUARZITI 2.0
COLOR: WATERFALL
SIZE: 24"x36"x34
"
PATTERN: RUNNING BOND</t>
  </si>
  <si>
    <t>5-CROSSWALKS 5 PRICE ALTERNATE - STAMPED ASPHALT
MANUFACTURER: ENNIS-FLINT
MATERIAL: TRAFFIC PATTERNS XD
PATTERN: STANDARD HERRINGBONE WITH SOLDIER
COURSE STRAIGHT BORDER</t>
  </si>
  <si>
    <t>4-PRE-CAST CURB</t>
  </si>
  <si>
    <t>TG-TREE GRATE</t>
  </si>
  <si>
    <t>PLANTING . TYP-</t>
  </si>
  <si>
    <t>BR-BIKE RACK</t>
  </si>
  <si>
    <t>B-BENCH</t>
  </si>
  <si>
    <t>T-TRASH RECEPTACLE</t>
  </si>
  <si>
    <t>METAL RAILING</t>
  </si>
  <si>
    <t>36" HEIGHT HANDRAIL ON WALL</t>
  </si>
  <si>
    <t xml:space="preserve">42" HEIGHT HANDRAIL </t>
  </si>
  <si>
    <t>WATERPROOFING MISSING AT ELEVATOR PITS.</t>
  </si>
  <si>
    <t>INTERIOR DOORS</t>
  </si>
  <si>
    <t>INTERIOR DOOR HARDWARES</t>
  </si>
  <si>
    <t>101/01 EXTERIOR DOOR (5' - 9 1/2" X 8' - 0" X 2" FULL LITE)</t>
  </si>
  <si>
    <t>1ST1/01 (6' - 0" X 7' - 0" X 1 3/4" FLUSH)</t>
  </si>
  <si>
    <t>1ST2/01 ( 6' - 0" X 7' - 0" X 1 3/4" NARROW LITE)</t>
  </si>
  <si>
    <t>102/01(6' - 0" X 7' - 0" X 1 3/4" NARROW LITE)</t>
  </si>
  <si>
    <t>111/01 (6' - 0" X 7' - 0" X 1 3/4" NARROW LITE)</t>
  </si>
  <si>
    <t>111/03 (6' - 0" X 7' - 0" X 1 3/4" NARROW LITE)</t>
  </si>
  <si>
    <t>111/02 (6' - 0" X 7' - 0" X 1 3/4" NARROW LITE)</t>
  </si>
  <si>
    <t>121/01 (6' - 0" X 7' - 0" X 1 3/4" FLUSH)</t>
  </si>
  <si>
    <t>121/02  (6' - 0" X 7' - 0" X 1 3/4" FLUSH)</t>
  </si>
  <si>
    <t>120/ 01  (6' - 0" X 7' - 0" X 1 3/4" FLUSH)</t>
  </si>
  <si>
    <t>130/01  (6' - 0" X 7' - 0" X 1 3/4" FLUSH)</t>
  </si>
  <si>
    <t>131/02  (6' - 0" X 7' - 0" X 1 3/4" FLUSH)</t>
  </si>
  <si>
    <t>131/01 EXTERIOR DOOR (3' - 0" X 8' - 0" X 2" FULL LITE)</t>
  </si>
  <si>
    <t>132/01 EXTERIOR DOOR (3' - 0" X 8' - 0" X 2" FULL LITE)</t>
  </si>
  <si>
    <t>132/02 (6' - 0" X 7' - 0" X 1 3/4" FLUSH)</t>
  </si>
  <si>
    <t>(2) 140/01 EXTERIOR DOOR (4' - 7" X 8' - 2 X 3/4" X 1 3/4" FLUSH)</t>
  </si>
  <si>
    <t>150/01 EXTERIOR DOOR (6' - 0" X 7' - 0" X 1 3/4" FLUSH)</t>
  </si>
  <si>
    <t>(2) V103/01 EXTERIOR DOOR (6' - 0" X 8' - 0" X 2" FULL LITE)</t>
  </si>
  <si>
    <t>(2) V101/01 EXTERIOR DOOR (6' - 0" X 8' - 0" X 2" FULL LITE)</t>
  </si>
  <si>
    <t>(2) V102/01 EXTERIOR DOOR (6' - 0" X 8' - 0" X 2" FULL LITE)</t>
  </si>
  <si>
    <t>V102/02 (6' - 0" X 8' - 0" X 2" FULL LITE)</t>
  </si>
  <si>
    <t>V101/02 (6' - 0" X 8' - 0" X 2" FULL LITE)</t>
  </si>
  <si>
    <t>v103/02 (6' - 0" X 8' - 0" X 2" FULL LITE)</t>
  </si>
  <si>
    <t>2ST1/01 (6' - 0" X 7' - 0" X 1 3/4" NARROW LITE)</t>
  </si>
  <si>
    <t>2ST2/01  (6' - 0" X 7' - 0" X 1 3/4" NARROW LITE)</t>
  </si>
  <si>
    <t>220/01 (6' - 0" X 7' - 0" X 1 3/4" FLUSH)</t>
  </si>
  <si>
    <t>224/01 (3' - 0" X 7' - 0" X 1 3/4" FLUSH)</t>
  </si>
  <si>
    <t>223/01  (3' - 0" X 7' - 0" X 1 3/4" FLUSH)</t>
  </si>
  <si>
    <t>221/02  (3' - 0" X 7' - 0" X 1 3/4" FLUSH)</t>
  </si>
  <si>
    <t>221/01  (3' - 0" X 7' - 0" X 1 3/4" FLUSH)</t>
  </si>
  <si>
    <t>324/01  (3' - 0" X 7' - 0" X 1 3/4" FLUSH)</t>
  </si>
  <si>
    <t>323/01  (3' - 0" X 7' - 0" X 1 3/4" FLUSH)</t>
  </si>
  <si>
    <t>321/01  (3' - 0" X 7' - 0" X 1 3/4" FLUSH)</t>
  </si>
  <si>
    <t>321/02  (3' - 0" X 7' - 0" X 1 3/4" FLUSH)</t>
  </si>
  <si>
    <t>320/01 (6' - 0" X 7' - 0" X 1 3/4" FLUSH)</t>
  </si>
  <si>
    <t>3ST1 /01 (3' - 0" X 7' - 0" X 1 3/4" FLUSH)</t>
  </si>
  <si>
    <t>3ST2/02 (3' - 0" X 7' - 0" X 1 3/4" FLUSH)</t>
  </si>
  <si>
    <t>421/01 (3' - 0" X 7' - 0" X 1 3/4" FLUSH)</t>
  </si>
  <si>
    <t>421/02 (3' - 0" X 7' - 0" X 1 3/4" FLUSH)</t>
  </si>
  <si>
    <t>423/01 (3' - 0" X 7' - 0" X 1 3/4" FLUSH)</t>
  </si>
  <si>
    <t>424/01 (3' - 0" X 7' - 0" X 1 3/4" FLUSH)</t>
  </si>
  <si>
    <t>4ST1/01 (3' - 0" X 7' - 0" X 1 3/4" FLUSH)</t>
  </si>
  <si>
    <t>4ST2/01 (3' - 0" X 7' - 0" X 1 3/4" FLUSH)</t>
  </si>
  <si>
    <t>420 / 01 (6' - 0" X 7' - 0" X 1 3/4" FLUSH)</t>
  </si>
  <si>
    <t>520/01 (6' - 0" X 7' - 0" X 1 3/4" FLUSH)</t>
  </si>
  <si>
    <t>521/01 (3' - 0" X 7' - 0" X 1 3/4" FLUSH)</t>
  </si>
  <si>
    <t>523/01 (3' - 0" X 7' - 0" X 1 3/4" FLUSH)</t>
  </si>
  <si>
    <t>524/01 (3' - 0" X 7' - 0" X 1 3/4" FLUSH)</t>
  </si>
  <si>
    <t>521/02 (3' - 0" X 7' - 0" X 1 3/4" FLUSH)</t>
  </si>
  <si>
    <t>5ST1/01 (3' - 0" X 7' - 0" X 1 3/4" FLUSH)</t>
  </si>
  <si>
    <t>5ST2/01 (3' - 0" X 7' - 0" X 1 3/4" FLUSH)</t>
  </si>
  <si>
    <t>621/01 (3' - 0" X 7' - 0" X 1 3/4" FLUSH)</t>
  </si>
  <si>
    <t>621/02 (3' - 0" X 7' - 0" X 1 3/4" FLUSH)</t>
  </si>
  <si>
    <t>623/01 (3' - 0" X 7' - 0" X 1 3/4" FLUSH)</t>
  </si>
  <si>
    <t>624/01 (3' - 0" X 7' - 0" X 1 3/4" FLUSH)</t>
  </si>
  <si>
    <t>6ST1/01 (3' - 0" X 7' - 0" X 1 3/4" FLUSH)</t>
  </si>
  <si>
    <t>6ST2/01 (3' - 0" X 7' - 0" X 1 3/4" FLUSH)</t>
  </si>
  <si>
    <t>620/01  (6' - 0" X 7' - 0" X 1 3/4" FLUSH)</t>
  </si>
  <si>
    <t xml:space="preserve">Division 10 — Specialties </t>
  </si>
  <si>
    <t>BATH FIXTURES</t>
  </si>
  <si>
    <t>WATER CLOSET</t>
  </si>
  <si>
    <t>LAVATORY</t>
  </si>
  <si>
    <t>ACCESSORIES</t>
  </si>
  <si>
    <t>A1-Frameless Mirror, 18"w x 30"h</t>
  </si>
  <si>
    <t>A2-Recessed Paper Towel Dispenser And Waste Receptacle</t>
  </si>
  <si>
    <t>A3-Partition-Mounted Dual-Sided Multi-Roll Toilet Tissue
Dispenser</t>
  </si>
  <si>
    <t>A4-Surface-Mounted Sanitary Napkin Disposal</t>
  </si>
  <si>
    <t>A5-Classic Series Surface Mounted Seat Cover Dispenser</t>
  </si>
  <si>
    <t>A6-Stainless Steel Grab Bars - 18", 36", &amp; 42" Bar Set</t>
  </si>
  <si>
    <t>A7-Soap Dispenser - Counter-mounted</t>
  </si>
  <si>
    <t>Subtotal (Specialties)</t>
  </si>
  <si>
    <t>Division 16 — Electrical</t>
  </si>
  <si>
    <t>POWER PLAN</t>
  </si>
  <si>
    <t>1- CLASS 3200 SMART METER BY EMON DMON: MODEL E32-480100-REZ7KIT.METER SHALL MONITOR THE ELECTRICAL CONSUMPTION LOADS FOR THE GARAGE PANELG1.</t>
  </si>
  <si>
    <t>2- SERVICE RATED,FIRE PUMP CONTROLLER WITH INTEGRAL ATS TO BE PROVIDE BY FIRE PROTECTION CONTRACTOR.</t>
  </si>
  <si>
    <t>3- PROVIDE 1#2G; GROUND TO BUILDING STEEL PER NEC.</t>
  </si>
  <si>
    <t>4- UTILITY COMPANY METER, LOCATED ON THE EXTERIOR OF THE BUILDING.COORDINATE THE EXACT LOCATION IN THE FIELD WITH THE UTILITY COMPANY &amp; OWNER.</t>
  </si>
  <si>
    <t>7- 4#250KCMIL + #2G - 3"C.</t>
  </si>
  <si>
    <t>9- 1#6G; CONNECT TO BUILDING GROUNDING ELECTRODE SYSTEM.</t>
  </si>
  <si>
    <t>12-  1-1/2" RIGID CONDUIT.</t>
  </si>
  <si>
    <t>112.5 KVA XFMR</t>
  </si>
  <si>
    <t>PANEL H6</t>
  </si>
  <si>
    <t>PANEL L6</t>
  </si>
  <si>
    <t>PANEL H5</t>
  </si>
  <si>
    <t>PANEL L5</t>
  </si>
  <si>
    <t>PANEL H4</t>
  </si>
  <si>
    <t>PANEL L4</t>
  </si>
  <si>
    <t>PANEL H3</t>
  </si>
  <si>
    <t>PANEL- L3</t>
  </si>
  <si>
    <t>PANEL H2</t>
  </si>
  <si>
    <t>PANEL L2</t>
  </si>
  <si>
    <t>PANEL H1</t>
  </si>
  <si>
    <t>PANEL L1</t>
  </si>
  <si>
    <t>FIRE PUMP 53.8 HP,460V,3-PHASE</t>
  </si>
  <si>
    <t>#6; GND PER NEC</t>
  </si>
  <si>
    <t>15 KVA XFMR</t>
  </si>
  <si>
    <t>#8G; GND PER NEC</t>
  </si>
  <si>
    <t>4#6 + 1#8G - 1"C</t>
  </si>
  <si>
    <t>3#10 + 1#10G - 3/4"C</t>
  </si>
  <si>
    <t>UTILITY COMPANY TRANSFORMER</t>
  </si>
  <si>
    <t>125A CB</t>
  </si>
  <si>
    <t>#3G; GND PER NEC</t>
  </si>
  <si>
    <t>Division 22 — Plumbing</t>
  </si>
  <si>
    <t>WATER HEATER</t>
  </si>
  <si>
    <t>RTU-1  (1800 CFH)</t>
  </si>
  <si>
    <t>RTU-2  (1800 CFH)</t>
  </si>
  <si>
    <t>RTU-3  (500 CFH)</t>
  </si>
  <si>
    <t>RTU-4  (500 CFH)</t>
  </si>
  <si>
    <t>Division 32 — Exterior Improvements</t>
  </si>
  <si>
    <t>Subtotal (Plumbing)</t>
  </si>
  <si>
    <t>Acer rubrum `Armstrong`</t>
  </si>
  <si>
    <t>Gleditsia triacanthos `Skyline Skyline Honey Locu</t>
  </si>
  <si>
    <t>Platanus x acerifolia `Exclamation`TM'Exclamation London Plane Tree</t>
  </si>
  <si>
    <t>Quercus phellos Willow Oak</t>
  </si>
  <si>
    <t>Tillandsia americana Greenspire American Linden `Greenspire</t>
  </si>
  <si>
    <t>Abelia x `Rose Creek` 
Rose Creek Abelia  (7 gal)</t>
  </si>
  <si>
    <t>Ilex aquipernyi `Dragon Lady` `Dragon Lady` Holly</t>
  </si>
  <si>
    <t>Itea virginica `Little Henry` TM (5 gal 24" O.C.)
Virginia Sweetspire</t>
  </si>
  <si>
    <t>Prunus laurocerasus `Otto  (5 gal) Luyken`  Luykens Laurel</t>
  </si>
  <si>
    <t>Rosa x `Blushing Knockout` (5 gal)
Pink Knockout Rose</t>
  </si>
  <si>
    <t>Hemerocallis x `Pardon Me` (1 gal 18" O.C.)
Pardon Me Daylily</t>
  </si>
  <si>
    <t>Liriope muscari `Big Blue` (1 gal 16 " O.C.)
Big Blue Lilyturf</t>
  </si>
  <si>
    <t>Subtotal (Exterior Improvements)</t>
  </si>
  <si>
    <t>Heating, Ventilation, and Air Conditioning</t>
  </si>
  <si>
    <t>Division 16 — Mechanical</t>
  </si>
  <si>
    <t>Subtotal (Mechanical)</t>
  </si>
  <si>
    <t>WATER BOSSTER PUMP</t>
  </si>
  <si>
    <t>ELEVATOR SUMP PUMP</t>
  </si>
  <si>
    <t>Division 06 — Wood and Plastics</t>
  </si>
  <si>
    <t>Subtotal ( Wood and Plastics)</t>
  </si>
  <si>
    <t xml:space="preserve">PARTITION WALL </t>
  </si>
  <si>
    <t>EXCAVATION</t>
  </si>
  <si>
    <t>EXCAVATION FOR CONCRETE SLAB 12"</t>
  </si>
  <si>
    <t>EXCAVATON FOR FOOTNG</t>
  </si>
  <si>
    <t>EXCAVATON FOR PAD FOOTNG</t>
  </si>
  <si>
    <t>PARTITION WALL IN BATH</t>
  </si>
  <si>
    <t>HAMPTON PARK HEALTH AND HUMAN SERVICES OFFICE BUILDING.</t>
  </si>
</sst>
</file>

<file path=xl/styles.xml><?xml version="1.0" encoding="utf-8"?>
<styleSheet xmlns="http://schemas.openxmlformats.org/spreadsheetml/2006/main">
  <numFmts count="4">
    <numFmt numFmtId="164" formatCode="&quot;$&quot;#,##0.00"/>
    <numFmt numFmtId="165" formatCode="&quot;$&quot;#,##0"/>
    <numFmt numFmtId="166" formatCode="0.0%"/>
    <numFmt numFmtId="167" formatCode="0.0"/>
  </numFmts>
  <fonts count="20">
    <font>
      <sz val="11"/>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sz val="12"/>
      <color theme="1"/>
      <name val="Calibri"/>
      <family val="2"/>
      <scheme val="minor"/>
    </font>
    <font>
      <u/>
      <sz val="12"/>
      <color theme="1"/>
      <name val="Calibri"/>
      <family val="2"/>
      <scheme val="minor"/>
    </font>
    <font>
      <b/>
      <sz val="12"/>
      <color theme="0"/>
      <name val="Calibri"/>
      <family val="2"/>
      <scheme val="minor"/>
    </font>
    <font>
      <sz val="11"/>
      <color theme="1"/>
      <name val="Arial"/>
      <family val="2"/>
    </font>
    <font>
      <sz val="16"/>
      <color rgb="FF0000B3"/>
      <name val="Calibri"/>
      <family val="2"/>
      <scheme val="minor"/>
    </font>
    <font>
      <b/>
      <sz val="16"/>
      <name val="Calibri"/>
      <family val="2"/>
      <scheme val="minor"/>
    </font>
    <font>
      <b/>
      <u/>
      <sz val="18"/>
      <color rgb="FFFF0000"/>
      <name val="Calibri"/>
      <family val="2"/>
      <scheme val="minor"/>
    </font>
    <font>
      <b/>
      <sz val="22"/>
      <color rgb="FF002060"/>
      <name val="Calibri"/>
      <family val="2"/>
      <scheme val="minor"/>
    </font>
    <font>
      <sz val="12"/>
      <name val="Calibri"/>
      <family val="2"/>
      <scheme val="minor"/>
    </font>
    <font>
      <b/>
      <sz val="12"/>
      <color theme="9" tint="-0.499984740745262"/>
      <name val="Calibri"/>
      <family val="2"/>
      <scheme val="minor"/>
    </font>
    <font>
      <b/>
      <sz val="22"/>
      <color theme="1"/>
      <name val="Calibri"/>
      <family val="2"/>
      <scheme val="minor"/>
    </font>
    <font>
      <b/>
      <sz val="14"/>
      <color rgb="FF002060"/>
      <name val="Calibri"/>
      <family val="2"/>
      <scheme val="minor"/>
    </font>
    <font>
      <b/>
      <sz val="16"/>
      <color theme="1"/>
      <name val="Calibri"/>
      <family val="2"/>
      <scheme val="minor"/>
    </font>
    <font>
      <b/>
      <sz val="12"/>
      <color rgb="FF002060"/>
      <name val="Calibri"/>
      <family val="2"/>
      <scheme val="minor"/>
    </font>
    <font>
      <b/>
      <u/>
      <sz val="18"/>
      <color rgb="FF002060"/>
      <name val="Calibri"/>
      <family val="2"/>
      <scheme val="minor"/>
    </font>
    <font>
      <b/>
      <sz val="1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xf numFmtId="0" fontId="4" fillId="0" borderId="7" xfId="0" applyFont="1" applyBorder="1" applyAlignment="1">
      <alignment horizontal="center" vertical="center"/>
    </xf>
    <xf numFmtId="165" fontId="4" fillId="0" borderId="7" xfId="0" applyNumberFormat="1" applyFont="1" applyBorder="1" applyAlignment="1">
      <alignment horizontal="center" vertical="center"/>
    </xf>
    <xf numFmtId="0" fontId="5" fillId="0" borderId="1" xfId="0" applyFont="1" applyBorder="1" applyAlignment="1">
      <alignment vertical="center"/>
    </xf>
    <xf numFmtId="165" fontId="4" fillId="0" borderId="1" xfId="0" applyNumberFormat="1" applyFont="1" applyBorder="1" applyAlignment="1">
      <alignment horizontal="right" vertical="center"/>
    </xf>
    <xf numFmtId="165" fontId="4" fillId="0" borderId="12" xfId="0" applyNumberFormat="1" applyFont="1" applyBorder="1" applyAlignment="1">
      <alignment horizontal="center" vertical="center"/>
    </xf>
    <xf numFmtId="0" fontId="7" fillId="0" borderId="13" xfId="0" applyFont="1" applyBorder="1" applyAlignment="1">
      <alignment horizontal="center"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167" fontId="4" fillId="0" borderId="7" xfId="0" applyNumberFormat="1" applyFont="1" applyBorder="1" applyAlignment="1">
      <alignment horizontal="center" vertical="center"/>
    </xf>
    <xf numFmtId="167" fontId="4" fillId="0" borderId="1" xfId="0" applyNumberFormat="1" applyFont="1" applyBorder="1" applyAlignment="1">
      <alignment horizontal="right" vertical="center"/>
    </xf>
    <xf numFmtId="0" fontId="0" fillId="2" borderId="18" xfId="0" applyFont="1" applyFill="1" applyBorder="1" applyAlignment="1">
      <alignment horizontal="center" vertical="center"/>
    </xf>
    <xf numFmtId="0" fontId="1" fillId="2" borderId="19" xfId="0" applyFont="1" applyFill="1" applyBorder="1" applyAlignment="1">
      <alignment horizontal="center" vertical="center" wrapText="1"/>
    </xf>
    <xf numFmtId="0" fontId="0" fillId="2" borderId="8" xfId="0" applyFont="1" applyFill="1" applyBorder="1" applyAlignment="1">
      <alignment vertical="center"/>
    </xf>
    <xf numFmtId="0" fontId="0" fillId="2" borderId="15" xfId="0" applyFont="1" applyFill="1" applyBorder="1" applyAlignment="1">
      <alignment vertical="center"/>
    </xf>
    <xf numFmtId="0" fontId="1" fillId="2" borderId="8" xfId="0" applyFont="1" applyFill="1" applyBorder="1" applyAlignment="1">
      <alignment vertical="center" wrapText="1"/>
    </xf>
    <xf numFmtId="165" fontId="3" fillId="0" borderId="12" xfId="0" applyNumberFormat="1" applyFont="1" applyFill="1" applyBorder="1" applyAlignment="1">
      <alignment vertical="center"/>
    </xf>
    <xf numFmtId="0" fontId="1" fillId="2" borderId="8"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4" fillId="0" borderId="1" xfId="0" applyFont="1" applyBorder="1" applyAlignment="1">
      <alignment horizontal="center" vertical="center"/>
    </xf>
    <xf numFmtId="167" fontId="4" fillId="0" borderId="1" xfId="0" applyNumberFormat="1" applyFont="1" applyBorder="1" applyAlignment="1">
      <alignment horizontal="center" vertical="center"/>
    </xf>
    <xf numFmtId="167" fontId="5" fillId="0" borderId="1" xfId="0" applyNumberFormat="1" applyFont="1" applyBorder="1" applyAlignment="1">
      <alignment vertical="center"/>
    </xf>
    <xf numFmtId="167" fontId="4" fillId="0" borderId="6" xfId="0" applyNumberFormat="1" applyFont="1" applyFill="1" applyBorder="1" applyAlignment="1">
      <alignment horizontal="center" vertical="center"/>
    </xf>
    <xf numFmtId="167" fontId="4" fillId="0" borderId="6" xfId="0" applyNumberFormat="1" applyFont="1" applyFill="1" applyBorder="1" applyAlignment="1">
      <alignment vertical="center"/>
    </xf>
    <xf numFmtId="167" fontId="1" fillId="2" borderId="8" xfId="0" applyNumberFormat="1" applyFont="1" applyFill="1" applyBorder="1" applyAlignment="1">
      <alignment vertical="center" wrapText="1"/>
    </xf>
    <xf numFmtId="0" fontId="12" fillId="0" borderId="1" xfId="0" applyFont="1" applyFill="1" applyBorder="1" applyAlignment="1">
      <alignment horizontal="left" vertical="center" wrapText="1"/>
    </xf>
    <xf numFmtId="167" fontId="4" fillId="0" borderId="1" xfId="0" applyNumberFormat="1" applyFont="1" applyFill="1" applyBorder="1" applyAlignment="1">
      <alignment horizontal="center" vertical="center"/>
    </xf>
    <xf numFmtId="165" fontId="3" fillId="0" borderId="14" xfId="0" applyNumberFormat="1" applyFont="1" applyFill="1" applyBorder="1" applyAlignment="1">
      <alignment vertical="center"/>
    </xf>
    <xf numFmtId="0" fontId="4" fillId="0" borderId="6" xfId="0" applyFont="1" applyBorder="1" applyAlignment="1">
      <alignment vertical="center" wrapText="1"/>
    </xf>
    <xf numFmtId="167" fontId="4" fillId="0" borderId="6" xfId="0" applyNumberFormat="1" applyFont="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wrapText="1"/>
    </xf>
    <xf numFmtId="167" fontId="6" fillId="3" borderId="10" xfId="0" applyNumberFormat="1" applyFont="1" applyFill="1" applyBorder="1" applyAlignment="1">
      <alignment horizontal="center" vertical="center"/>
    </xf>
    <xf numFmtId="0" fontId="6" fillId="3" borderId="10" xfId="0" applyFont="1" applyFill="1" applyBorder="1" applyAlignment="1">
      <alignment horizontal="center" vertical="center"/>
    </xf>
    <xf numFmtId="167" fontId="6" fillId="3" borderId="10" xfId="0" applyNumberFormat="1" applyFont="1" applyFill="1" applyBorder="1" applyAlignment="1">
      <alignment horizontal="center" vertical="center" wrapText="1"/>
    </xf>
    <xf numFmtId="0" fontId="6" fillId="3" borderId="11" xfId="0" applyFont="1" applyFill="1" applyBorder="1" applyAlignment="1">
      <alignment horizontal="center" vertical="center"/>
    </xf>
    <xf numFmtId="0" fontId="3" fillId="4" borderId="1" xfId="0" applyFont="1" applyFill="1" applyBorder="1" applyAlignment="1">
      <alignment horizontal="right" vertical="center" wrapText="1"/>
    </xf>
    <xf numFmtId="0" fontId="9" fillId="6" borderId="9" xfId="0" applyFont="1" applyFill="1" applyBorder="1" applyAlignment="1">
      <alignment horizontal="center" vertical="center"/>
    </xf>
    <xf numFmtId="166" fontId="8" fillId="6" borderId="10" xfId="0" applyNumberFormat="1" applyFont="1" applyFill="1" applyBorder="1" applyAlignment="1">
      <alignment vertical="center" wrapText="1"/>
    </xf>
    <xf numFmtId="167" fontId="9" fillId="6" borderId="10" xfId="0" applyNumberFormat="1" applyFont="1" applyFill="1" applyBorder="1" applyAlignment="1">
      <alignment vertical="center"/>
    </xf>
    <xf numFmtId="166" fontId="8" fillId="6" borderId="10" xfId="0" applyNumberFormat="1" applyFont="1" applyFill="1" applyBorder="1" applyAlignment="1">
      <alignment vertical="center"/>
    </xf>
    <xf numFmtId="167" fontId="8" fillId="6" borderId="10" xfId="0" applyNumberFormat="1" applyFont="1" applyFill="1" applyBorder="1" applyAlignment="1">
      <alignment vertical="center"/>
    </xf>
    <xf numFmtId="0" fontId="1" fillId="5" borderId="3" xfId="0" applyFont="1" applyFill="1" applyBorder="1" applyAlignment="1">
      <alignment horizontal="center" vertical="center"/>
    </xf>
    <xf numFmtId="164" fontId="1" fillId="5" borderId="2" xfId="0" applyNumberFormat="1" applyFont="1" applyFill="1" applyBorder="1" applyAlignment="1">
      <alignment vertical="center" wrapText="1"/>
    </xf>
    <xf numFmtId="167" fontId="1" fillId="5" borderId="2" xfId="0" applyNumberFormat="1" applyFont="1" applyFill="1" applyBorder="1" applyAlignment="1">
      <alignment vertical="center"/>
    </xf>
    <xf numFmtId="164" fontId="1" fillId="5" borderId="2" xfId="0" applyNumberFormat="1" applyFont="1" applyFill="1" applyBorder="1" applyAlignment="1">
      <alignment vertical="center"/>
    </xf>
    <xf numFmtId="164" fontId="2" fillId="5" borderId="14" xfId="0" applyNumberFormat="1" applyFont="1" applyFill="1" applyBorder="1" applyAlignment="1">
      <alignment vertical="center"/>
    </xf>
    <xf numFmtId="0" fontId="1" fillId="5" borderId="4" xfId="0" applyFont="1" applyFill="1" applyBorder="1" applyAlignment="1">
      <alignment horizontal="center" vertical="center"/>
    </xf>
    <xf numFmtId="9" fontId="1" fillId="5" borderId="0" xfId="0" applyNumberFormat="1" applyFont="1" applyFill="1" applyBorder="1" applyAlignment="1">
      <alignment vertical="center" wrapText="1"/>
    </xf>
    <xf numFmtId="167" fontId="4" fillId="5" borderId="0" xfId="0" applyNumberFormat="1" applyFont="1" applyFill="1" applyBorder="1" applyAlignment="1">
      <alignment vertical="center"/>
    </xf>
    <xf numFmtId="166" fontId="4" fillId="5" borderId="0" xfId="0" applyNumberFormat="1" applyFont="1" applyFill="1" applyBorder="1" applyAlignment="1">
      <alignment vertical="center"/>
    </xf>
    <xf numFmtId="0" fontId="4" fillId="5" borderId="0" xfId="0" applyFont="1" applyFill="1" applyBorder="1" applyAlignment="1">
      <alignment vertical="center"/>
    </xf>
    <xf numFmtId="0" fontId="1" fillId="5" borderId="17" xfId="0" applyFont="1" applyFill="1" applyBorder="1" applyAlignment="1">
      <alignment horizontal="center" vertical="center"/>
    </xf>
    <xf numFmtId="9" fontId="4" fillId="5" borderId="0" xfId="0" applyNumberFormat="1" applyFont="1" applyFill="1" applyBorder="1" applyAlignment="1">
      <alignment vertical="center"/>
    </xf>
    <xf numFmtId="164" fontId="2" fillId="5" borderId="16" xfId="0" applyNumberFormat="1" applyFont="1" applyFill="1" applyBorder="1" applyAlignment="1">
      <alignment vertical="center"/>
    </xf>
    <xf numFmtId="165" fontId="3" fillId="4" borderId="14" xfId="0" applyNumberFormat="1" applyFont="1" applyFill="1" applyBorder="1" applyAlignment="1">
      <alignment vertical="center"/>
    </xf>
    <xf numFmtId="0" fontId="15" fillId="0" borderId="1" xfId="0" applyFont="1" applyBorder="1" applyAlignment="1">
      <alignment vertical="center" wrapText="1"/>
    </xf>
    <xf numFmtId="0" fontId="16" fillId="0" borderId="1"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4" fillId="6" borderId="9" xfId="0" applyFont="1" applyFill="1" applyBorder="1" applyAlignment="1">
      <alignment vertical="center"/>
    </xf>
    <xf numFmtId="167" fontId="0" fillId="6" borderId="0" xfId="0" applyNumberFormat="1" applyFont="1" applyFill="1" applyBorder="1" applyAlignment="1">
      <alignment vertical="center"/>
    </xf>
    <xf numFmtId="0" fontId="0" fillId="6" borderId="0" xfId="0" applyFont="1" applyFill="1" applyBorder="1" applyAlignment="1">
      <alignment vertical="center"/>
    </xf>
    <xf numFmtId="0" fontId="0" fillId="6" borderId="5" xfId="0" applyFont="1" applyFill="1" applyBorder="1" applyAlignment="1">
      <alignment vertical="center"/>
    </xf>
    <xf numFmtId="0" fontId="11" fillId="6" borderId="21" xfId="0" applyFont="1" applyFill="1" applyBorder="1" applyAlignment="1">
      <alignment vertical="center"/>
    </xf>
    <xf numFmtId="0" fontId="0" fillId="2" borderId="8" xfId="0" applyFont="1" applyFill="1" applyBorder="1" applyAlignment="1">
      <alignment horizontal="center" vertical="center"/>
    </xf>
    <xf numFmtId="0" fontId="0" fillId="2" borderId="15" xfId="0" applyFont="1" applyFill="1" applyBorder="1" applyAlignment="1">
      <alignment horizontal="center" vertical="center"/>
    </xf>
    <xf numFmtId="0" fontId="18" fillId="6" borderId="4"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164" fontId="19" fillId="6" borderId="1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AF402"/>
      <color rgb="FFF13B4C"/>
      <color rgb="FFF4FA06"/>
      <color rgb="FF515709"/>
      <color rgb="FFFF6600"/>
      <color rgb="FFFC6C00"/>
      <color rgb="FF0000B3"/>
      <color rgb="FF007F00"/>
      <color rgb="FFFE6500"/>
      <color rgb="FF757F3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457200</xdr:colOff>
      <xdr:row>0</xdr:row>
      <xdr:rowOff>0</xdr:rowOff>
    </xdr:from>
    <xdr:ext cx="184731" cy="264560"/>
    <xdr:sp macro="" textlink="">
      <xdr:nvSpPr>
        <xdr:cNvPr id="3" name="TextBox 2"/>
        <xdr:cNvSpPr txBox="1"/>
      </xdr:nvSpPr>
      <xdr:spPr>
        <a:xfrm>
          <a:off x="457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editAs="oneCell">
    <xdr:from>
      <xdr:col>5</xdr:col>
      <xdr:colOff>1647824</xdr:colOff>
      <xdr:row>0</xdr:row>
      <xdr:rowOff>89159</xdr:rowOff>
    </xdr:from>
    <xdr:to>
      <xdr:col>6</xdr:col>
      <xdr:colOff>1057274</xdr:colOff>
      <xdr:row>1</xdr:row>
      <xdr:rowOff>447675</xdr:rowOff>
    </xdr:to>
    <xdr:pic>
      <xdr:nvPicPr>
        <xdr:cNvPr id="4" name="Picture 3" descr="new 2.png"/>
        <xdr:cNvPicPr>
          <a:picLocks noChangeAspect="1"/>
        </xdr:cNvPicPr>
      </xdr:nvPicPr>
      <xdr:blipFill>
        <a:blip xmlns:r="http://schemas.openxmlformats.org/officeDocument/2006/relationships" r:embed="rId1" cstate="print"/>
        <a:stretch>
          <a:fillRect/>
        </a:stretch>
      </xdr:blipFill>
      <xdr:spPr>
        <a:xfrm>
          <a:off x="13220699" y="89159"/>
          <a:ext cx="1247775" cy="729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2060"/>
  </sheetPr>
  <dimension ref="A1:G509"/>
  <sheetViews>
    <sheetView tabSelected="1" workbookViewId="0">
      <selection activeCell="A2" sqref="A2:G2"/>
    </sheetView>
  </sheetViews>
  <sheetFormatPr defaultRowHeight="15"/>
  <cols>
    <col min="1" max="1" width="27" customWidth="1"/>
    <col min="2" max="2" width="74.5703125" customWidth="1"/>
    <col min="3" max="3" width="30.5703125" bestFit="1" customWidth="1"/>
    <col min="4" max="4" width="20.28515625" customWidth="1"/>
    <col min="5" max="5" width="23.42578125" customWidth="1"/>
    <col min="6" max="6" width="27.5703125" customWidth="1"/>
    <col min="7" max="7" width="17.85546875" customWidth="1"/>
  </cols>
  <sheetData>
    <row r="1" spans="1:7" ht="29.25" thickBot="1">
      <c r="A1" s="59" t="s">
        <v>20</v>
      </c>
      <c r="B1" s="63" t="s">
        <v>215</v>
      </c>
      <c r="C1" s="60"/>
      <c r="D1" s="61"/>
      <c r="E1" s="60"/>
      <c r="F1" s="61"/>
      <c r="G1" s="62"/>
    </row>
    <row r="2" spans="1:7" ht="42" customHeight="1" thickBot="1">
      <c r="A2" s="66" t="s">
        <v>390</v>
      </c>
      <c r="B2" s="67"/>
      <c r="C2" s="67"/>
      <c r="D2" s="67"/>
      <c r="E2" s="67"/>
      <c r="F2" s="67"/>
      <c r="G2" s="68"/>
    </row>
    <row r="3" spans="1:7" ht="32.25" thickBot="1">
      <c r="A3" s="30" t="s">
        <v>0</v>
      </c>
      <c r="B3" s="31" t="s">
        <v>1</v>
      </c>
      <c r="C3" s="32" t="s">
        <v>2</v>
      </c>
      <c r="D3" s="33" t="s">
        <v>3</v>
      </c>
      <c r="E3" s="34" t="s">
        <v>17</v>
      </c>
      <c r="F3" s="31" t="s">
        <v>16</v>
      </c>
      <c r="G3" s="35" t="s">
        <v>15</v>
      </c>
    </row>
    <row r="4" spans="1:7" ht="15.75">
      <c r="A4" s="11"/>
      <c r="B4" s="12" t="s">
        <v>4</v>
      </c>
      <c r="C4" s="69"/>
      <c r="D4" s="69"/>
      <c r="E4" s="69"/>
      <c r="F4" s="69"/>
      <c r="G4" s="70"/>
    </row>
    <row r="5" spans="1:7" ht="15.75">
      <c r="A5" s="6">
        <f>IF(C5="","",COUNTA(($C5:C$7)))</f>
        <v>3</v>
      </c>
      <c r="B5" s="8" t="s">
        <v>5</v>
      </c>
      <c r="C5" s="9">
        <v>1</v>
      </c>
      <c r="D5" s="1" t="s">
        <v>14</v>
      </c>
      <c r="E5" s="9">
        <v>0</v>
      </c>
      <c r="F5" s="2">
        <f t="shared" ref="F5:F11" si="0">C5*E5</f>
        <v>0</v>
      </c>
      <c r="G5" s="5"/>
    </row>
    <row r="6" spans="1:7" ht="15.75">
      <c r="A6" s="6">
        <f>IF(C6="","",COUNTA(($C6:C$7)))</f>
        <v>2</v>
      </c>
      <c r="B6" s="8" t="s">
        <v>13</v>
      </c>
      <c r="C6" s="9">
        <v>1</v>
      </c>
      <c r="D6" s="1" t="s">
        <v>14</v>
      </c>
      <c r="E6" s="9">
        <v>0</v>
      </c>
      <c r="F6" s="2">
        <f t="shared" si="0"/>
        <v>0</v>
      </c>
      <c r="G6" s="5"/>
    </row>
    <row r="7" spans="1:7" ht="15.75">
      <c r="A7" s="6">
        <f>IF(C7="","",COUNTA(($C$7:C7)))</f>
        <v>1</v>
      </c>
      <c r="B7" s="7" t="s">
        <v>6</v>
      </c>
      <c r="C7" s="20">
        <v>1</v>
      </c>
      <c r="D7" s="1" t="s">
        <v>14</v>
      </c>
      <c r="E7" s="9">
        <v>0</v>
      </c>
      <c r="F7" s="2">
        <f t="shared" si="0"/>
        <v>0</v>
      </c>
      <c r="G7" s="5"/>
    </row>
    <row r="8" spans="1:7" ht="15.75">
      <c r="A8" s="6">
        <f>IF(C8="","",COUNTA(($C$7:C8)))</f>
        <v>2</v>
      </c>
      <c r="B8" s="7" t="s">
        <v>33</v>
      </c>
      <c r="C8" s="20">
        <v>1</v>
      </c>
      <c r="D8" s="1" t="s">
        <v>14</v>
      </c>
      <c r="E8" s="9">
        <v>0</v>
      </c>
      <c r="F8" s="2">
        <f t="shared" si="0"/>
        <v>0</v>
      </c>
      <c r="G8" s="5"/>
    </row>
    <row r="9" spans="1:7" ht="15.75">
      <c r="A9" s="6">
        <f>IF(C9="","",COUNTA(($C$7:C9)))</f>
        <v>3</v>
      </c>
      <c r="B9" s="7" t="s">
        <v>7</v>
      </c>
      <c r="C9" s="20">
        <v>1</v>
      </c>
      <c r="D9" s="1" t="s">
        <v>14</v>
      </c>
      <c r="E9" s="9">
        <v>0</v>
      </c>
      <c r="F9" s="2">
        <f t="shared" si="0"/>
        <v>0</v>
      </c>
      <c r="G9" s="5"/>
    </row>
    <row r="10" spans="1:7" ht="15.75">
      <c r="A10" s="6">
        <f>IF(C10="","",COUNTA(($C$7:C10)))</f>
        <v>4</v>
      </c>
      <c r="B10" s="7" t="s">
        <v>8</v>
      </c>
      <c r="C10" s="20">
        <v>1</v>
      </c>
      <c r="D10" s="1" t="s">
        <v>14</v>
      </c>
      <c r="E10" s="9">
        <v>0</v>
      </c>
      <c r="F10" s="2">
        <f t="shared" si="0"/>
        <v>0</v>
      </c>
      <c r="G10" s="5"/>
    </row>
    <row r="11" spans="1:7" ht="15.75">
      <c r="A11" s="6">
        <f>IF(C11="","",COUNTA(($C$7:C11)))</f>
        <v>5</v>
      </c>
      <c r="B11" s="7" t="s">
        <v>9</v>
      </c>
      <c r="C11" s="20">
        <v>1</v>
      </c>
      <c r="D11" s="1" t="s">
        <v>14</v>
      </c>
      <c r="E11" s="9">
        <v>0</v>
      </c>
      <c r="F11" s="2">
        <f t="shared" si="0"/>
        <v>0</v>
      </c>
      <c r="G11" s="5"/>
    </row>
    <row r="12" spans="1:7" ht="15.75">
      <c r="A12" s="6" t="str">
        <f>IF(C12="","",COUNTA(($C$7:C12)))</f>
        <v/>
      </c>
      <c r="B12" s="36" t="s">
        <v>18</v>
      </c>
      <c r="C12" s="21"/>
      <c r="D12" s="3"/>
      <c r="E12" s="10"/>
      <c r="F12" s="4"/>
      <c r="G12" s="55">
        <f>(SUM(F5:F11))</f>
        <v>0</v>
      </c>
    </row>
    <row r="13" spans="1:7" ht="15.75">
      <c r="A13" s="6" t="str">
        <f>IF(C13="","",COUNTA(($C$7:C13)))</f>
        <v/>
      </c>
      <c r="B13" s="17" t="s">
        <v>234</v>
      </c>
      <c r="C13" s="64"/>
      <c r="D13" s="64"/>
      <c r="E13" s="64"/>
      <c r="F13" s="64"/>
      <c r="G13" s="65"/>
    </row>
    <row r="14" spans="1:7" ht="18.75">
      <c r="A14" s="6" t="str">
        <f>IF(C14="","",COUNTA(($C$7:C14)))</f>
        <v/>
      </c>
      <c r="B14" s="56" t="s">
        <v>236</v>
      </c>
      <c r="C14" s="20"/>
      <c r="D14" s="19"/>
      <c r="E14" s="9"/>
      <c r="F14" s="2"/>
      <c r="G14" s="5"/>
    </row>
    <row r="15" spans="1:7" ht="31.5">
      <c r="A15" s="6">
        <f>IF(C15="","",COUNTA(($C$7:C15)))</f>
        <v>6</v>
      </c>
      <c r="B15" s="7" t="s">
        <v>237</v>
      </c>
      <c r="C15" s="20">
        <v>6494.92</v>
      </c>
      <c r="D15" s="1" t="s">
        <v>21</v>
      </c>
      <c r="E15" s="9">
        <v>6</v>
      </c>
      <c r="F15" s="2">
        <f>C15*E15</f>
        <v>38969.520000000004</v>
      </c>
      <c r="G15" s="5"/>
    </row>
    <row r="16" spans="1:7" ht="47.25">
      <c r="A16" s="6">
        <f>IF(C16="","",COUNTA(($C$7:C16)))</f>
        <v>7</v>
      </c>
      <c r="B16" s="7" t="s">
        <v>238</v>
      </c>
      <c r="C16" s="20">
        <v>3814.64</v>
      </c>
      <c r="D16" s="1" t="s">
        <v>21</v>
      </c>
      <c r="E16" s="9">
        <v>9</v>
      </c>
      <c r="F16" s="2">
        <f t="shared" ref="F16:F29" si="1">C16*E16</f>
        <v>34331.760000000002</v>
      </c>
      <c r="G16" s="5"/>
    </row>
    <row r="17" spans="1:7" ht="47.25">
      <c r="A17" s="6">
        <f>IF(C17="","",COUNTA(($C$7:C17)))</f>
        <v>8</v>
      </c>
      <c r="B17" s="7" t="s">
        <v>239</v>
      </c>
      <c r="C17" s="20">
        <v>278.22000000000003</v>
      </c>
      <c r="D17" s="1" t="s">
        <v>21</v>
      </c>
      <c r="E17" s="9">
        <v>9</v>
      </c>
      <c r="F17" s="2">
        <f t="shared" si="1"/>
        <v>2503.9800000000005</v>
      </c>
      <c r="G17" s="5"/>
    </row>
    <row r="18" spans="1:7" ht="110.25">
      <c r="A18" s="6">
        <f>IF(C18="","",COUNTA(($C$7:C18)))</f>
        <v>9</v>
      </c>
      <c r="B18" s="7" t="s">
        <v>240</v>
      </c>
      <c r="C18" s="20">
        <v>1186.21</v>
      </c>
      <c r="D18" s="1" t="s">
        <v>21</v>
      </c>
      <c r="E18" s="9">
        <v>12</v>
      </c>
      <c r="F18" s="2">
        <f t="shared" si="1"/>
        <v>14234.52</v>
      </c>
      <c r="G18" s="5"/>
    </row>
    <row r="19" spans="1:7" ht="78.75">
      <c r="A19" s="6">
        <f>IF(C19="","",COUNTA(($C$7:C19)))</f>
        <v>10</v>
      </c>
      <c r="B19" s="7" t="s">
        <v>241</v>
      </c>
      <c r="C19" s="20">
        <v>833.93</v>
      </c>
      <c r="D19" s="1" t="s">
        <v>21</v>
      </c>
      <c r="E19" s="9">
        <v>5</v>
      </c>
      <c r="F19" s="2">
        <f t="shared" si="1"/>
        <v>4169.6499999999996</v>
      </c>
      <c r="G19" s="5"/>
    </row>
    <row r="20" spans="1:7" ht="15.75">
      <c r="A20" s="6">
        <f>IF(C20="","",COUNTA(($C$7:C20)))</f>
        <v>11</v>
      </c>
      <c r="B20" s="7" t="s">
        <v>242</v>
      </c>
      <c r="C20" s="20">
        <v>138.82</v>
      </c>
      <c r="D20" s="1" t="s">
        <v>24</v>
      </c>
      <c r="E20" s="9">
        <v>7</v>
      </c>
      <c r="F20" s="2">
        <f t="shared" si="1"/>
        <v>971.74</v>
      </c>
      <c r="G20" s="5"/>
    </row>
    <row r="21" spans="1:7" ht="15.75">
      <c r="A21" s="6">
        <f>IF(C21="","",COUNTA(($C$7:C21)))</f>
        <v>12</v>
      </c>
      <c r="B21" s="7" t="s">
        <v>243</v>
      </c>
      <c r="C21" s="20">
        <v>252.28</v>
      </c>
      <c r="D21" s="1" t="s">
        <v>21</v>
      </c>
      <c r="E21" s="9">
        <v>25</v>
      </c>
      <c r="F21" s="2">
        <f t="shared" si="1"/>
        <v>6307</v>
      </c>
      <c r="G21" s="5"/>
    </row>
    <row r="22" spans="1:7" ht="15.75">
      <c r="A22" s="6">
        <f>IF(C22="","",COUNTA(($C$7:C22)))</f>
        <v>13</v>
      </c>
      <c r="B22" s="7" t="s">
        <v>244</v>
      </c>
      <c r="C22" s="20">
        <v>3337.4</v>
      </c>
      <c r="D22" s="1" t="s">
        <v>21</v>
      </c>
      <c r="E22" s="9">
        <v>2</v>
      </c>
      <c r="F22" s="2">
        <f t="shared" si="1"/>
        <v>6674.8</v>
      </c>
      <c r="G22" s="5"/>
    </row>
    <row r="23" spans="1:7" ht="15.75">
      <c r="A23" s="6">
        <f>IF(C23="","",COUNTA(($C$7:C23)))</f>
        <v>14</v>
      </c>
      <c r="B23" s="7" t="s">
        <v>245</v>
      </c>
      <c r="C23" s="20">
        <v>6</v>
      </c>
      <c r="D23" s="1" t="s">
        <v>23</v>
      </c>
      <c r="E23" s="9">
        <v>150</v>
      </c>
      <c r="F23" s="2">
        <f t="shared" si="1"/>
        <v>900</v>
      </c>
      <c r="G23" s="5"/>
    </row>
    <row r="24" spans="1:7" ht="15.75">
      <c r="A24" s="6">
        <f>IF(C24="","",COUNTA(($C$7:C24)))</f>
        <v>15</v>
      </c>
      <c r="B24" s="7" t="s">
        <v>246</v>
      </c>
      <c r="C24" s="20">
        <v>2</v>
      </c>
      <c r="D24" s="1" t="s">
        <v>23</v>
      </c>
      <c r="E24" s="9">
        <v>250</v>
      </c>
      <c r="F24" s="2">
        <f t="shared" si="1"/>
        <v>500</v>
      </c>
      <c r="G24" s="5"/>
    </row>
    <row r="25" spans="1:7" ht="15.75">
      <c r="A25" s="6">
        <f>IF(C25="","",COUNTA(($C$7:C25)))</f>
        <v>16</v>
      </c>
      <c r="B25" s="7" t="s">
        <v>247</v>
      </c>
      <c r="C25" s="20">
        <v>2</v>
      </c>
      <c r="D25" s="1" t="s">
        <v>23</v>
      </c>
      <c r="E25" s="9">
        <v>100</v>
      </c>
      <c r="F25" s="2">
        <f t="shared" si="1"/>
        <v>200</v>
      </c>
      <c r="G25" s="5"/>
    </row>
    <row r="26" spans="1:7" ht="18.75">
      <c r="A26" s="6" t="str">
        <f>IF(C26="","",COUNTA(($C$7:C26)))</f>
        <v/>
      </c>
      <c r="B26" s="56" t="s">
        <v>385</v>
      </c>
      <c r="C26" s="20"/>
      <c r="D26" s="19"/>
      <c r="E26" s="9"/>
      <c r="F26" s="2"/>
      <c r="G26" s="5"/>
    </row>
    <row r="27" spans="1:7" ht="15.75">
      <c r="A27" s="6">
        <f>IF(C27="","",COUNTA(($C$7:C27)))</f>
        <v>17</v>
      </c>
      <c r="B27" s="7" t="s">
        <v>386</v>
      </c>
      <c r="C27" s="20">
        <f>19900*1/27</f>
        <v>737.03703703703707</v>
      </c>
      <c r="D27" s="1" t="s">
        <v>25</v>
      </c>
      <c r="E27" s="9">
        <v>110</v>
      </c>
      <c r="F27" s="2">
        <f t="shared" si="1"/>
        <v>81074.074074074073</v>
      </c>
      <c r="G27" s="5"/>
    </row>
    <row r="28" spans="1:7" ht="15.75">
      <c r="A28" s="6">
        <f>IF(C28="","",COUNTA(($C$7:C28)))</f>
        <v>18</v>
      </c>
      <c r="B28" s="7" t="s">
        <v>387</v>
      </c>
      <c r="C28" s="20">
        <v>165</v>
      </c>
      <c r="D28" s="1" t="s">
        <v>25</v>
      </c>
      <c r="E28" s="9">
        <v>110</v>
      </c>
      <c r="F28" s="2">
        <f t="shared" si="1"/>
        <v>18150</v>
      </c>
      <c r="G28" s="5"/>
    </row>
    <row r="29" spans="1:7" ht="15.75">
      <c r="A29" s="6">
        <f>IF(C29="","",COUNTA(($C$7:C29)))</f>
        <v>19</v>
      </c>
      <c r="B29" s="7" t="s">
        <v>388</v>
      </c>
      <c r="C29" s="20">
        <v>510</v>
      </c>
      <c r="D29" s="1" t="s">
        <v>25</v>
      </c>
      <c r="E29" s="9">
        <v>110</v>
      </c>
      <c r="F29" s="2">
        <f t="shared" si="1"/>
        <v>56100</v>
      </c>
      <c r="G29" s="5"/>
    </row>
    <row r="30" spans="1:7" ht="15.75">
      <c r="A30" s="6" t="str">
        <f>IF(C30="","",COUNTA(($C$7:C30)))</f>
        <v/>
      </c>
      <c r="B30" s="36" t="s">
        <v>235</v>
      </c>
      <c r="C30" s="21"/>
      <c r="D30" s="3"/>
      <c r="E30" s="10"/>
      <c r="F30" s="4"/>
      <c r="G30" s="55">
        <f>SUM(F15:F29)</f>
        <v>265087.04407407407</v>
      </c>
    </row>
    <row r="31" spans="1:7" ht="15.75">
      <c r="A31" s="6" t="str">
        <f>IF(C31="","",COUNTA(($C$7:C31)))</f>
        <v/>
      </c>
      <c r="B31" s="17" t="s">
        <v>26</v>
      </c>
      <c r="C31" s="64"/>
      <c r="D31" s="64"/>
      <c r="E31" s="64"/>
      <c r="F31" s="64"/>
      <c r="G31" s="65"/>
    </row>
    <row r="32" spans="1:7" ht="18.75">
      <c r="A32" s="6" t="str">
        <f>IF(C32="","",COUNTA(($C$7:C32)))</f>
        <v/>
      </c>
      <c r="B32" s="56" t="s">
        <v>37</v>
      </c>
      <c r="C32" s="20"/>
      <c r="D32" s="19"/>
      <c r="E32" s="9"/>
      <c r="F32" s="2"/>
      <c r="G32" s="5"/>
    </row>
    <row r="33" spans="1:7" ht="15.75">
      <c r="A33" s="6">
        <f>IF(C33="","",COUNTA(($C$7:C33)))</f>
        <v>20</v>
      </c>
      <c r="B33" s="18" t="s">
        <v>198</v>
      </c>
      <c r="C33" s="22">
        <v>14.567</v>
      </c>
      <c r="D33" s="1" t="s">
        <v>25</v>
      </c>
      <c r="E33" s="9">
        <v>750</v>
      </c>
      <c r="F33" s="2">
        <f>C33*E33</f>
        <v>10925.25</v>
      </c>
      <c r="G33" s="16"/>
    </row>
    <row r="34" spans="1:7" ht="31.5">
      <c r="A34" s="6">
        <f>IF(C34="","",COUNTA(($C$7:C34)))</f>
        <v>21</v>
      </c>
      <c r="B34" s="18" t="s">
        <v>199</v>
      </c>
      <c r="C34" s="22">
        <f>3*2*180/27</f>
        <v>40</v>
      </c>
      <c r="D34" s="1" t="s">
        <v>25</v>
      </c>
      <c r="E34" s="9">
        <v>750</v>
      </c>
      <c r="F34" s="2">
        <f t="shared" ref="F34:F52" si="2">C34*E34</f>
        <v>30000</v>
      </c>
      <c r="G34" s="16"/>
    </row>
    <row r="35" spans="1:7" ht="15.75">
      <c r="A35" s="6">
        <f>IF(C35="","",COUNTA(($C$7:C35)))</f>
        <v>22</v>
      </c>
      <c r="B35" s="18" t="s">
        <v>142</v>
      </c>
      <c r="C35" s="22">
        <v>10.220000000000001</v>
      </c>
      <c r="D35" s="1" t="s">
        <v>25</v>
      </c>
      <c r="E35" s="9">
        <v>750</v>
      </c>
      <c r="F35" s="2">
        <f t="shared" si="2"/>
        <v>7665.0000000000009</v>
      </c>
      <c r="G35" s="16"/>
    </row>
    <row r="36" spans="1:7" ht="15.75">
      <c r="A36" s="6">
        <f>IF(C36="","",COUNTA(($C$7:C36)))</f>
        <v>23</v>
      </c>
      <c r="B36" s="18" t="s">
        <v>143</v>
      </c>
      <c r="C36" s="22">
        <v>7.5</v>
      </c>
      <c r="D36" s="1" t="s">
        <v>25</v>
      </c>
      <c r="E36" s="9">
        <v>750</v>
      </c>
      <c r="F36" s="2">
        <f t="shared" si="2"/>
        <v>5625</v>
      </c>
      <c r="G36" s="16"/>
    </row>
    <row r="37" spans="1:7" ht="15.75">
      <c r="A37" s="6">
        <f>IF(C37="","",COUNTA(($C$7:C37)))</f>
        <v>24</v>
      </c>
      <c r="B37" s="18" t="s">
        <v>144</v>
      </c>
      <c r="C37" s="22">
        <v>2.75</v>
      </c>
      <c r="D37" s="1" t="s">
        <v>25</v>
      </c>
      <c r="E37" s="9">
        <v>750</v>
      </c>
      <c r="F37" s="2">
        <f t="shared" si="2"/>
        <v>2062.5</v>
      </c>
      <c r="G37" s="16"/>
    </row>
    <row r="38" spans="1:7" ht="15.75">
      <c r="A38" s="6">
        <f>IF(C38="","",COUNTA(($C$7:C38)))</f>
        <v>25</v>
      </c>
      <c r="B38" s="18" t="s">
        <v>119</v>
      </c>
      <c r="C38" s="22">
        <v>81.8</v>
      </c>
      <c r="D38" s="1" t="s">
        <v>25</v>
      </c>
      <c r="E38" s="9">
        <v>750</v>
      </c>
      <c r="F38" s="2">
        <f t="shared" si="2"/>
        <v>61350</v>
      </c>
      <c r="G38" s="16"/>
    </row>
    <row r="39" spans="1:7" ht="18.75">
      <c r="A39" s="6" t="str">
        <f>IF(C39="","",COUNTA(($C$7:C39)))</f>
        <v/>
      </c>
      <c r="B39" s="56" t="s">
        <v>29</v>
      </c>
      <c r="C39" s="20"/>
      <c r="D39" s="19"/>
      <c r="E39" s="9"/>
      <c r="F39" s="2"/>
      <c r="G39" s="5"/>
    </row>
    <row r="40" spans="1:7" ht="15.75">
      <c r="A40" s="6">
        <f>IF(C40="","",COUNTA(($C$7:C40)))</f>
        <v>26</v>
      </c>
      <c r="B40" s="18" t="s">
        <v>140</v>
      </c>
      <c r="C40" s="22">
        <v>3.33</v>
      </c>
      <c r="D40" s="1" t="s">
        <v>25</v>
      </c>
      <c r="E40" s="9">
        <v>700</v>
      </c>
      <c r="F40" s="2">
        <f t="shared" si="2"/>
        <v>2331</v>
      </c>
      <c r="G40" s="16"/>
    </row>
    <row r="41" spans="1:7" ht="15.75">
      <c r="A41" s="6">
        <f>IF(C41="","",COUNTA(($C$7:C41)))</f>
        <v>27</v>
      </c>
      <c r="B41" s="18" t="s">
        <v>133</v>
      </c>
      <c r="C41" s="22">
        <v>95.724000000000004</v>
      </c>
      <c r="D41" s="1" t="s">
        <v>25</v>
      </c>
      <c r="E41" s="9">
        <v>700</v>
      </c>
      <c r="F41" s="2">
        <f t="shared" si="2"/>
        <v>67006.8</v>
      </c>
      <c r="G41" s="16"/>
    </row>
    <row r="42" spans="1:7" ht="15.75">
      <c r="A42" s="6">
        <f>IF(C42="","",COUNTA(($C$7:C42)))</f>
        <v>28</v>
      </c>
      <c r="B42" s="18" t="s">
        <v>134</v>
      </c>
      <c r="C42" s="22">
        <v>46.295999999999999</v>
      </c>
      <c r="D42" s="1" t="s">
        <v>25</v>
      </c>
      <c r="E42" s="9">
        <v>700</v>
      </c>
      <c r="F42" s="2">
        <f t="shared" si="2"/>
        <v>32407.200000000001</v>
      </c>
      <c r="G42" s="16"/>
    </row>
    <row r="43" spans="1:7" ht="15.75">
      <c r="A43" s="6">
        <f>IF(C43="","",COUNTA(($C$7:C43)))</f>
        <v>29</v>
      </c>
      <c r="B43" s="18" t="s">
        <v>135</v>
      </c>
      <c r="C43" s="22">
        <v>5.1429999999999998</v>
      </c>
      <c r="D43" s="1" t="s">
        <v>25</v>
      </c>
      <c r="E43" s="9">
        <v>700</v>
      </c>
      <c r="F43" s="2">
        <f t="shared" si="2"/>
        <v>3600.1</v>
      </c>
      <c r="G43" s="16"/>
    </row>
    <row r="44" spans="1:7" ht="31.5">
      <c r="A44" s="6">
        <f>IF(C44="","",COUNTA(($C$7:C44)))</f>
        <v>30</v>
      </c>
      <c r="B44" s="18" t="s">
        <v>141</v>
      </c>
      <c r="C44" s="22">
        <v>27.777000000000001</v>
      </c>
      <c r="D44" s="1" t="s">
        <v>25</v>
      </c>
      <c r="E44" s="9">
        <v>700</v>
      </c>
      <c r="F44" s="2">
        <f t="shared" si="2"/>
        <v>19443.900000000001</v>
      </c>
      <c r="G44" s="16"/>
    </row>
    <row r="45" spans="1:7" ht="31.5">
      <c r="A45" s="6">
        <f>IF(C45="","",COUNTA(($C$7:C45)))</f>
        <v>31</v>
      </c>
      <c r="B45" s="18" t="s">
        <v>136</v>
      </c>
      <c r="C45" s="22">
        <v>96</v>
      </c>
      <c r="D45" s="1" t="s">
        <v>25</v>
      </c>
      <c r="E45" s="9">
        <v>700</v>
      </c>
      <c r="F45" s="2">
        <f t="shared" si="2"/>
        <v>67200</v>
      </c>
      <c r="G45" s="16"/>
    </row>
    <row r="46" spans="1:7" ht="31.5">
      <c r="A46" s="6">
        <f>IF(C46="","",COUNTA(($C$7:C46)))</f>
        <v>32</v>
      </c>
      <c r="B46" s="18" t="s">
        <v>137</v>
      </c>
      <c r="C46" s="22">
        <v>151.72999999999999</v>
      </c>
      <c r="D46" s="1" t="s">
        <v>25</v>
      </c>
      <c r="E46" s="9">
        <v>700</v>
      </c>
      <c r="F46" s="2">
        <f t="shared" si="2"/>
        <v>106211</v>
      </c>
      <c r="G46" s="16"/>
    </row>
    <row r="47" spans="1:7" ht="15.75">
      <c r="A47" s="6">
        <f>IF(C47="","",COUNTA(($C$7:C47)))</f>
        <v>33</v>
      </c>
      <c r="B47" s="18" t="s">
        <v>138</v>
      </c>
      <c r="C47" s="22">
        <v>60.372999999999998</v>
      </c>
      <c r="D47" s="1" t="s">
        <v>25</v>
      </c>
      <c r="E47" s="9">
        <v>700</v>
      </c>
      <c r="F47" s="2">
        <f t="shared" si="2"/>
        <v>42261.1</v>
      </c>
      <c r="G47" s="16"/>
    </row>
    <row r="48" spans="1:7" ht="15.75">
      <c r="A48" s="6">
        <f>IF(C48="","",COUNTA(($C$7:C48)))</f>
        <v>34</v>
      </c>
      <c r="B48" s="18" t="s">
        <v>139</v>
      </c>
      <c r="C48" s="22">
        <v>6.75</v>
      </c>
      <c r="D48" s="1" t="s">
        <v>25</v>
      </c>
      <c r="E48" s="9">
        <v>700</v>
      </c>
      <c r="F48" s="2">
        <f t="shared" si="2"/>
        <v>4725</v>
      </c>
      <c r="G48" s="16"/>
    </row>
    <row r="49" spans="1:7" ht="18.75">
      <c r="A49" s="6" t="str">
        <f>IF(C49="","",COUNTA(($C$7:C49)))</f>
        <v/>
      </c>
      <c r="B49" s="56" t="s">
        <v>120</v>
      </c>
      <c r="C49" s="20"/>
      <c r="D49" s="19"/>
      <c r="E49" s="9"/>
      <c r="F49" s="2"/>
      <c r="G49" s="5"/>
    </row>
    <row r="50" spans="1:7" ht="63">
      <c r="A50" s="6">
        <f>IF(C50="","",COUNTA(($C$7:C50)))</f>
        <v>35</v>
      </c>
      <c r="B50" s="18" t="s">
        <v>145</v>
      </c>
      <c r="C50" s="22">
        <v>312.89999999999998</v>
      </c>
      <c r="D50" s="1" t="s">
        <v>25</v>
      </c>
      <c r="E50" s="9">
        <v>800</v>
      </c>
      <c r="F50" s="2">
        <f t="shared" si="2"/>
        <v>250319.99999999997</v>
      </c>
      <c r="G50" s="16"/>
    </row>
    <row r="51" spans="1:7" ht="63">
      <c r="A51" s="6">
        <f>IF(C51="","",COUNTA(($C$7:C51)))</f>
        <v>36</v>
      </c>
      <c r="B51" s="18" t="s">
        <v>155</v>
      </c>
      <c r="C51" s="22">
        <v>19950</v>
      </c>
      <c r="D51" s="1" t="s">
        <v>21</v>
      </c>
      <c r="E51" s="9">
        <v>8.5</v>
      </c>
      <c r="F51" s="2">
        <f t="shared" si="2"/>
        <v>169575</v>
      </c>
      <c r="G51" s="16"/>
    </row>
    <row r="52" spans="1:7" ht="63">
      <c r="A52" s="6">
        <f>IF(C52="","",COUNTA(($C$7:C52)))</f>
        <v>37</v>
      </c>
      <c r="B52" s="18" t="s">
        <v>156</v>
      </c>
      <c r="C52" s="22">
        <f>3*21150</f>
        <v>63450</v>
      </c>
      <c r="D52" s="1" t="s">
        <v>21</v>
      </c>
      <c r="E52" s="9">
        <v>8.5</v>
      </c>
      <c r="F52" s="2">
        <f t="shared" si="2"/>
        <v>539325</v>
      </c>
      <c r="G52" s="16"/>
    </row>
    <row r="53" spans="1:7" ht="63">
      <c r="A53" s="6">
        <f>IF(C53="","",COUNTA(($C$7:C53)))</f>
        <v>38</v>
      </c>
      <c r="B53" s="18" t="s">
        <v>146</v>
      </c>
      <c r="C53" s="22">
        <v>21065</v>
      </c>
      <c r="D53" s="1" t="s">
        <v>21</v>
      </c>
      <c r="E53" s="9">
        <v>8.5</v>
      </c>
      <c r="F53" s="2">
        <f>C53*E53</f>
        <v>179052.5</v>
      </c>
      <c r="G53" s="16"/>
    </row>
    <row r="54" spans="1:7" ht="15.75">
      <c r="A54" s="6" t="str">
        <f>IF(C54="","",COUNTA(($C$7:C54)))</f>
        <v/>
      </c>
      <c r="B54" s="18"/>
      <c r="C54" s="22"/>
      <c r="D54" s="1"/>
      <c r="E54" s="9"/>
      <c r="F54" s="2"/>
      <c r="G54" s="16"/>
    </row>
    <row r="55" spans="1:7" ht="15.75">
      <c r="A55" s="6" t="str">
        <f>IF(C55="","",COUNTA(($C$7:C55)))</f>
        <v/>
      </c>
      <c r="B55" s="36" t="s">
        <v>30</v>
      </c>
      <c r="C55" s="21"/>
      <c r="D55" s="3"/>
      <c r="E55" s="10"/>
      <c r="F55" s="4"/>
      <c r="G55" s="55">
        <f>SUM(F32:F54)</f>
        <v>1601086.35</v>
      </c>
    </row>
    <row r="56" spans="1:7" ht="15.75">
      <c r="A56" s="6" t="str">
        <f>IF(C56="","",COUNTA(($C$7:C56)))</f>
        <v/>
      </c>
      <c r="B56" s="17" t="s">
        <v>151</v>
      </c>
      <c r="C56" s="64"/>
      <c r="D56" s="64"/>
      <c r="E56" s="64"/>
      <c r="F56" s="64"/>
      <c r="G56" s="65"/>
    </row>
    <row r="57" spans="1:7" ht="18.75">
      <c r="A57" s="6" t="str">
        <f>IF(C57="","",COUNTA(($C$7:C57)))</f>
        <v/>
      </c>
      <c r="B57" s="56" t="s">
        <v>153</v>
      </c>
      <c r="C57" s="20"/>
      <c r="D57" s="19"/>
      <c r="E57" s="9"/>
      <c r="F57" s="2"/>
      <c r="G57" s="5"/>
    </row>
    <row r="58" spans="1:7" ht="15.75">
      <c r="A58" s="6">
        <f>IF(C58="","",COUNTA(($C$7:C58)))</f>
        <v>39</v>
      </c>
      <c r="B58" s="7" t="s">
        <v>160</v>
      </c>
      <c r="C58" s="20">
        <v>241.5</v>
      </c>
      <c r="D58" s="1" t="s">
        <v>154</v>
      </c>
      <c r="E58" s="9">
        <v>35</v>
      </c>
      <c r="F58" s="2">
        <f>C58*E58</f>
        <v>8452.5</v>
      </c>
      <c r="G58" s="5"/>
    </row>
    <row r="59" spans="1:7" ht="15.75">
      <c r="A59" s="6">
        <f>IF(C59="","",COUNTA(($C$7:C59)))</f>
        <v>40</v>
      </c>
      <c r="B59" s="7" t="s">
        <v>161</v>
      </c>
      <c r="C59" s="20">
        <v>242</v>
      </c>
      <c r="D59" s="1" t="s">
        <v>21</v>
      </c>
      <c r="E59" s="9">
        <v>35</v>
      </c>
      <c r="F59" s="2">
        <f>C59*E59</f>
        <v>8470</v>
      </c>
      <c r="G59" s="5"/>
    </row>
    <row r="60" spans="1:7" ht="15.75">
      <c r="A60" s="6">
        <f>IF(C60="","",COUNTA(($C$7:C60)))</f>
        <v>41</v>
      </c>
      <c r="B60" s="18" t="s">
        <v>233</v>
      </c>
      <c r="C60" s="22">
        <v>995.18</v>
      </c>
      <c r="D60" s="1" t="s">
        <v>21</v>
      </c>
      <c r="E60" s="9">
        <v>18</v>
      </c>
      <c r="F60" s="2">
        <f>C60*E60</f>
        <v>17913.239999999998</v>
      </c>
      <c r="G60" s="5"/>
    </row>
    <row r="61" spans="1:7" ht="15.75">
      <c r="A61" s="6" t="str">
        <f>IF(C61="","",COUNTA(($C$7:C61)))</f>
        <v/>
      </c>
      <c r="B61" s="36" t="s">
        <v>152</v>
      </c>
      <c r="C61" s="21"/>
      <c r="D61" s="3"/>
      <c r="E61" s="10"/>
      <c r="F61" s="4"/>
      <c r="G61" s="55">
        <f>SUM(F58:F60)</f>
        <v>34835.74</v>
      </c>
    </row>
    <row r="62" spans="1:7" ht="15.75">
      <c r="A62" s="6" t="str">
        <f>IF(C62="","",COUNTA(($C$7:C62)))</f>
        <v/>
      </c>
      <c r="B62" s="17" t="s">
        <v>27</v>
      </c>
      <c r="C62" s="64"/>
      <c r="D62" s="64"/>
      <c r="E62" s="64"/>
      <c r="F62" s="64"/>
      <c r="G62" s="65"/>
    </row>
    <row r="63" spans="1:7" ht="18.75">
      <c r="A63" s="6" t="str">
        <f>IF(C63="","",COUNTA(($C$7:C63)))</f>
        <v/>
      </c>
      <c r="B63" s="56" t="s">
        <v>121</v>
      </c>
      <c r="C63" s="20"/>
      <c r="D63" s="19"/>
      <c r="E63" s="9"/>
      <c r="F63" s="2"/>
      <c r="G63" s="5"/>
    </row>
    <row r="64" spans="1:7" ht="21">
      <c r="A64" s="6" t="str">
        <f>IF(C64="","",COUNTA(($C$7:C64)))</f>
        <v/>
      </c>
      <c r="B64" s="57" t="s">
        <v>35</v>
      </c>
      <c r="C64" s="23"/>
      <c r="D64" s="1"/>
      <c r="E64" s="9"/>
      <c r="F64" s="2"/>
      <c r="G64" s="16"/>
    </row>
    <row r="65" spans="1:7" ht="15.75">
      <c r="A65" s="6">
        <f>IF(C65="","",COUNTA(($C$7:C65)))</f>
        <v>42</v>
      </c>
      <c r="B65" s="7" t="s">
        <v>162</v>
      </c>
      <c r="C65" s="20">
        <v>3000.750187546887</v>
      </c>
      <c r="D65" s="1" t="s">
        <v>24</v>
      </c>
      <c r="E65" s="9">
        <v>3.5</v>
      </c>
      <c r="F65" s="2">
        <f t="shared" ref="F65:F128" si="3">C65*E65</f>
        <v>10502.625656414104</v>
      </c>
      <c r="G65" s="5"/>
    </row>
    <row r="66" spans="1:7" ht="15.75">
      <c r="A66" s="6">
        <f>IF(C66="","",COUNTA(($C$7:C66)))</f>
        <v>43</v>
      </c>
      <c r="B66" s="7" t="s">
        <v>163</v>
      </c>
      <c r="C66" s="20">
        <v>250</v>
      </c>
      <c r="D66" s="1" t="s">
        <v>24</v>
      </c>
      <c r="E66" s="9">
        <v>3.5</v>
      </c>
      <c r="F66" s="2">
        <f t="shared" si="3"/>
        <v>875</v>
      </c>
      <c r="G66" s="5"/>
    </row>
    <row r="67" spans="1:7" ht="15.75">
      <c r="A67" s="6">
        <f>IF(C67="","",COUNTA(($C$7:C67)))</f>
        <v>44</v>
      </c>
      <c r="B67" s="7" t="s">
        <v>164</v>
      </c>
      <c r="C67" s="20">
        <v>250</v>
      </c>
      <c r="D67" s="1" t="s">
        <v>24</v>
      </c>
      <c r="E67" s="9">
        <v>3.5</v>
      </c>
      <c r="F67" s="2">
        <f t="shared" si="3"/>
        <v>875</v>
      </c>
      <c r="G67" s="5"/>
    </row>
    <row r="68" spans="1:7" ht="15.75">
      <c r="A68" s="6">
        <f>IF(C68="","",COUNTA(($C$7:C68)))</f>
        <v>45</v>
      </c>
      <c r="B68" s="7" t="s">
        <v>165</v>
      </c>
      <c r="C68" s="20">
        <v>4165.0412603150789</v>
      </c>
      <c r="D68" s="1" t="s">
        <v>24</v>
      </c>
      <c r="E68" s="9">
        <v>3.2</v>
      </c>
      <c r="F68" s="2">
        <f t="shared" si="3"/>
        <v>13328.132033008253</v>
      </c>
      <c r="G68" s="5"/>
    </row>
    <row r="69" spans="1:7" ht="15.75">
      <c r="A69" s="6">
        <f>IF(C69="","",COUNTA(($C$7:C69)))</f>
        <v>46</v>
      </c>
      <c r="B69" s="7" t="s">
        <v>163</v>
      </c>
      <c r="C69" s="20">
        <v>347</v>
      </c>
      <c r="D69" s="1" t="s">
        <v>24</v>
      </c>
      <c r="E69" s="9">
        <v>3.2</v>
      </c>
      <c r="F69" s="2">
        <f t="shared" si="3"/>
        <v>1110.4000000000001</v>
      </c>
      <c r="G69" s="5"/>
    </row>
    <row r="70" spans="1:7" ht="15.75">
      <c r="A70" s="6">
        <f>IF(C70="","",COUNTA(($C$7:C70)))</f>
        <v>47</v>
      </c>
      <c r="B70" s="7" t="s">
        <v>164</v>
      </c>
      <c r="C70" s="20">
        <v>347</v>
      </c>
      <c r="D70" s="1" t="s">
        <v>24</v>
      </c>
      <c r="E70" s="9">
        <v>3.2</v>
      </c>
      <c r="F70" s="2">
        <f t="shared" si="3"/>
        <v>1110.4000000000001</v>
      </c>
      <c r="G70" s="5"/>
    </row>
    <row r="71" spans="1:7" ht="15.75">
      <c r="A71" s="6">
        <f>IF(C71="","",COUNTA(($C$7:C71)))</f>
        <v>48</v>
      </c>
      <c r="B71" s="7" t="s">
        <v>166</v>
      </c>
      <c r="C71" s="20">
        <v>24</v>
      </c>
      <c r="D71" s="1" t="s">
        <v>24</v>
      </c>
      <c r="E71" s="9">
        <v>3.2</v>
      </c>
      <c r="F71" s="2">
        <f t="shared" si="3"/>
        <v>76.800000000000011</v>
      </c>
      <c r="G71" s="5"/>
    </row>
    <row r="72" spans="1:7" ht="15.75">
      <c r="A72" s="6">
        <f>IF(C72="","",COUNTA(($C$7:C72)))</f>
        <v>49</v>
      </c>
      <c r="B72" s="7" t="s">
        <v>163</v>
      </c>
      <c r="C72" s="20">
        <v>2</v>
      </c>
      <c r="D72" s="1" t="s">
        <v>24</v>
      </c>
      <c r="E72" s="9">
        <v>3.2</v>
      </c>
      <c r="F72" s="2">
        <f t="shared" si="3"/>
        <v>6.4</v>
      </c>
      <c r="G72" s="5"/>
    </row>
    <row r="73" spans="1:7" ht="15.75">
      <c r="A73" s="6">
        <f>IF(C73="","",COUNTA(($C$7:C73)))</f>
        <v>50</v>
      </c>
      <c r="B73" s="7" t="s">
        <v>164</v>
      </c>
      <c r="C73" s="20">
        <v>2</v>
      </c>
      <c r="D73" s="1" t="s">
        <v>24</v>
      </c>
      <c r="E73" s="9">
        <v>3.2</v>
      </c>
      <c r="F73" s="2">
        <f t="shared" si="3"/>
        <v>6.4</v>
      </c>
      <c r="G73" s="5"/>
    </row>
    <row r="74" spans="1:7" ht="15.75">
      <c r="A74" s="6">
        <f>IF(C74="","",COUNTA(($C$7:C74)))</f>
        <v>51</v>
      </c>
      <c r="B74" s="7" t="s">
        <v>167</v>
      </c>
      <c r="C74" s="20">
        <v>4525.1312828207056</v>
      </c>
      <c r="D74" s="1" t="s">
        <v>24</v>
      </c>
      <c r="E74" s="9">
        <v>3.2</v>
      </c>
      <c r="F74" s="2">
        <f t="shared" si="3"/>
        <v>14480.420105026258</v>
      </c>
      <c r="G74" s="5"/>
    </row>
    <row r="75" spans="1:7" ht="15.75">
      <c r="A75" s="6">
        <f>IF(C75="","",COUNTA(($C$7:C75)))</f>
        <v>52</v>
      </c>
      <c r="B75" s="7" t="s">
        <v>163</v>
      </c>
      <c r="C75" s="20">
        <v>377</v>
      </c>
      <c r="D75" s="1" t="s">
        <v>24</v>
      </c>
      <c r="E75" s="9">
        <v>3.2</v>
      </c>
      <c r="F75" s="2">
        <f t="shared" si="3"/>
        <v>1206.4000000000001</v>
      </c>
      <c r="G75" s="5"/>
    </row>
    <row r="76" spans="1:7" ht="15.75">
      <c r="A76" s="6">
        <f>IF(C76="","",COUNTA(($C$7:C76)))</f>
        <v>53</v>
      </c>
      <c r="B76" s="7" t="s">
        <v>164</v>
      </c>
      <c r="C76" s="20">
        <v>377</v>
      </c>
      <c r="D76" s="1" t="s">
        <v>24</v>
      </c>
      <c r="E76" s="9">
        <v>3.2</v>
      </c>
      <c r="F76" s="2">
        <f t="shared" si="3"/>
        <v>1206.4000000000001</v>
      </c>
      <c r="G76" s="5"/>
    </row>
    <row r="77" spans="1:7" ht="15.75">
      <c r="A77" s="6">
        <f>IF(C77="","",COUNTA(($C$7:C77)))</f>
        <v>54</v>
      </c>
      <c r="B77" s="7" t="s">
        <v>168</v>
      </c>
      <c r="C77" s="20">
        <v>1752.4381095273818</v>
      </c>
      <c r="D77" s="1" t="s">
        <v>24</v>
      </c>
      <c r="E77" s="9">
        <v>3.2</v>
      </c>
      <c r="F77" s="2">
        <f t="shared" si="3"/>
        <v>5607.801950487622</v>
      </c>
      <c r="G77" s="5"/>
    </row>
    <row r="78" spans="1:7" ht="15.75">
      <c r="A78" s="6">
        <f>IF(C78="","",COUNTA(($C$7:C78)))</f>
        <v>55</v>
      </c>
      <c r="B78" s="7" t="s">
        <v>163</v>
      </c>
      <c r="C78" s="20">
        <v>160</v>
      </c>
      <c r="D78" s="1" t="s">
        <v>24</v>
      </c>
      <c r="E78" s="9">
        <v>3.2</v>
      </c>
      <c r="F78" s="2">
        <f t="shared" si="3"/>
        <v>512</v>
      </c>
      <c r="G78" s="5"/>
    </row>
    <row r="79" spans="1:7" ht="15.75">
      <c r="A79" s="6">
        <f>IF(C79="","",COUNTA(($C$7:C79)))</f>
        <v>56</v>
      </c>
      <c r="B79" s="7" t="s">
        <v>164</v>
      </c>
      <c r="C79" s="20">
        <v>160</v>
      </c>
      <c r="D79" s="1" t="s">
        <v>24</v>
      </c>
      <c r="E79" s="9">
        <v>3.2</v>
      </c>
      <c r="F79" s="2">
        <f t="shared" si="3"/>
        <v>512</v>
      </c>
      <c r="G79" s="5"/>
    </row>
    <row r="80" spans="1:7" ht="15.75">
      <c r="A80" s="6">
        <f>IF(C80="","",COUNTA(($C$7:C80)))</f>
        <v>57</v>
      </c>
      <c r="B80" s="7" t="s">
        <v>169</v>
      </c>
      <c r="C80" s="20">
        <v>2112.5281320330082</v>
      </c>
      <c r="D80" s="1" t="s">
        <v>24</v>
      </c>
      <c r="E80" s="9">
        <v>3.2</v>
      </c>
      <c r="F80" s="2">
        <f t="shared" si="3"/>
        <v>6760.0900225056266</v>
      </c>
      <c r="G80" s="5"/>
    </row>
    <row r="81" spans="1:7" ht="15.75">
      <c r="A81" s="6">
        <f>IF(C81="","",COUNTA(($C$7:C81)))</f>
        <v>58</v>
      </c>
      <c r="B81" s="7" t="s">
        <v>163</v>
      </c>
      <c r="C81" s="20">
        <v>175.46</v>
      </c>
      <c r="D81" s="1" t="s">
        <v>24</v>
      </c>
      <c r="E81" s="9">
        <v>3.2</v>
      </c>
      <c r="F81" s="2">
        <f t="shared" si="3"/>
        <v>561.47200000000009</v>
      </c>
      <c r="G81" s="5"/>
    </row>
    <row r="82" spans="1:7" ht="15.75">
      <c r="A82" s="6">
        <f>IF(C82="","",COUNTA(($C$7:C82)))</f>
        <v>59</v>
      </c>
      <c r="B82" s="7" t="s">
        <v>164</v>
      </c>
      <c r="C82" s="20">
        <v>175.46</v>
      </c>
      <c r="D82" s="1" t="s">
        <v>24</v>
      </c>
      <c r="E82" s="9">
        <v>3.2</v>
      </c>
      <c r="F82" s="2">
        <f t="shared" si="3"/>
        <v>561.47200000000009</v>
      </c>
      <c r="G82" s="5"/>
    </row>
    <row r="83" spans="1:7" ht="21">
      <c r="A83" s="6" t="str">
        <f>IF(C83="","",COUNTA(($C$7:C83)))</f>
        <v/>
      </c>
      <c r="B83" s="57" t="s">
        <v>38</v>
      </c>
      <c r="C83" s="23"/>
      <c r="D83" s="1"/>
      <c r="E83" s="9"/>
      <c r="F83" s="2"/>
      <c r="G83" s="16"/>
    </row>
    <row r="84" spans="1:7" ht="15.75">
      <c r="A84" s="6">
        <f>IF(C84="","",COUNTA(($C$7:C84)))</f>
        <v>60</v>
      </c>
      <c r="B84" s="7" t="s">
        <v>170</v>
      </c>
      <c r="C84" s="20">
        <v>1404.351087771943</v>
      </c>
      <c r="D84" s="1" t="s">
        <v>24</v>
      </c>
      <c r="E84" s="9">
        <v>3.67</v>
      </c>
      <c r="F84" s="2">
        <f t="shared" si="3"/>
        <v>5153.968492123031</v>
      </c>
      <c r="G84" s="5"/>
    </row>
    <row r="85" spans="1:7" ht="15.75">
      <c r="A85" s="6">
        <f>IF(C85="","",COUNTA(($C$7:C85)))</f>
        <v>61</v>
      </c>
      <c r="B85" s="7" t="s">
        <v>163</v>
      </c>
      <c r="C85" s="20">
        <v>144</v>
      </c>
      <c r="D85" s="1" t="s">
        <v>24</v>
      </c>
      <c r="E85" s="9">
        <v>3.67</v>
      </c>
      <c r="F85" s="2">
        <f t="shared" si="3"/>
        <v>528.48</v>
      </c>
      <c r="G85" s="5"/>
    </row>
    <row r="86" spans="1:7" ht="15.75">
      <c r="A86" s="6">
        <f>IF(C86="","",COUNTA(($C$7:C86)))</f>
        <v>62</v>
      </c>
      <c r="B86" s="7" t="s">
        <v>164</v>
      </c>
      <c r="C86" s="20">
        <v>144</v>
      </c>
      <c r="D86" s="1" t="s">
        <v>24</v>
      </c>
      <c r="E86" s="9">
        <v>3.67</v>
      </c>
      <c r="F86" s="2">
        <f t="shared" si="3"/>
        <v>528.48</v>
      </c>
      <c r="G86" s="5"/>
    </row>
    <row r="87" spans="1:7" ht="15.75">
      <c r="A87" s="6">
        <f>IF(C87="","",COUNTA(($C$7:C87)))</f>
        <v>63</v>
      </c>
      <c r="B87" s="7" t="s">
        <v>171</v>
      </c>
      <c r="C87" s="20">
        <v>2759.9399849962492</v>
      </c>
      <c r="D87" s="1" t="s">
        <v>24</v>
      </c>
      <c r="E87" s="9">
        <v>3.4</v>
      </c>
      <c r="F87" s="2">
        <f t="shared" si="3"/>
        <v>9383.7959489872464</v>
      </c>
      <c r="G87" s="5"/>
    </row>
    <row r="88" spans="1:7" ht="15.75">
      <c r="A88" s="6">
        <f>IF(C88="","",COUNTA(($C$7:C88)))</f>
        <v>64</v>
      </c>
      <c r="B88" s="7" t="s">
        <v>163</v>
      </c>
      <c r="C88" s="20">
        <v>283</v>
      </c>
      <c r="D88" s="1" t="s">
        <v>24</v>
      </c>
      <c r="E88" s="9">
        <v>3.4</v>
      </c>
      <c r="F88" s="2">
        <f t="shared" si="3"/>
        <v>962.19999999999993</v>
      </c>
      <c r="G88" s="5"/>
    </row>
    <row r="89" spans="1:7" ht="15.75">
      <c r="A89" s="6">
        <f>IF(C89="","",COUNTA(($C$7:C89)))</f>
        <v>65</v>
      </c>
      <c r="B89" s="7" t="s">
        <v>164</v>
      </c>
      <c r="C89" s="20">
        <v>283</v>
      </c>
      <c r="D89" s="1" t="s">
        <v>24</v>
      </c>
      <c r="E89" s="9">
        <v>3.4</v>
      </c>
      <c r="F89" s="2">
        <f t="shared" si="3"/>
        <v>962.19999999999993</v>
      </c>
      <c r="G89" s="5"/>
    </row>
    <row r="90" spans="1:7" ht="15.75">
      <c r="A90" s="6">
        <f>IF(C90="","",COUNTA(($C$7:C90)))</f>
        <v>66</v>
      </c>
      <c r="B90" s="7" t="s">
        <v>172</v>
      </c>
      <c r="C90" s="20">
        <v>134.68117029257314</v>
      </c>
      <c r="D90" s="1" t="s">
        <v>24</v>
      </c>
      <c r="E90" s="9">
        <v>3.4</v>
      </c>
      <c r="F90" s="2">
        <f t="shared" si="3"/>
        <v>457.91597899474868</v>
      </c>
      <c r="G90" s="5"/>
    </row>
    <row r="91" spans="1:7" ht="15.75">
      <c r="A91" s="6">
        <f>IF(C91="","",COUNTA(($C$7:C91)))</f>
        <v>67</v>
      </c>
      <c r="B91" s="7" t="s">
        <v>163</v>
      </c>
      <c r="C91" s="20">
        <v>13.81</v>
      </c>
      <c r="D91" s="1" t="s">
        <v>24</v>
      </c>
      <c r="E91" s="9">
        <v>3.4</v>
      </c>
      <c r="F91" s="2">
        <f t="shared" si="3"/>
        <v>46.954000000000001</v>
      </c>
      <c r="G91" s="5"/>
    </row>
    <row r="92" spans="1:7" ht="15.75">
      <c r="A92" s="6">
        <f>IF(C92="","",COUNTA(($C$7:C92)))</f>
        <v>68</v>
      </c>
      <c r="B92" s="7" t="s">
        <v>164</v>
      </c>
      <c r="C92" s="20">
        <v>13.81</v>
      </c>
      <c r="D92" s="1" t="s">
        <v>24</v>
      </c>
      <c r="E92" s="9">
        <v>3.4</v>
      </c>
      <c r="F92" s="2">
        <f t="shared" si="3"/>
        <v>46.954000000000001</v>
      </c>
      <c r="G92" s="5"/>
    </row>
    <row r="93" spans="1:7" ht="15.75">
      <c r="A93" s="6">
        <f>IF(C93="","",COUNTA(($C$7:C93)))</f>
        <v>69</v>
      </c>
      <c r="B93" s="7" t="s">
        <v>173</v>
      </c>
      <c r="C93" s="20">
        <v>575.39384846211556</v>
      </c>
      <c r="D93" s="1" t="s">
        <v>24</v>
      </c>
      <c r="E93" s="9">
        <v>3.4</v>
      </c>
      <c r="F93" s="2">
        <f t="shared" si="3"/>
        <v>1956.3390847711928</v>
      </c>
      <c r="G93" s="5"/>
    </row>
    <row r="94" spans="1:7" ht="15.75">
      <c r="A94" s="6">
        <f>IF(C94="","",COUNTA(($C$7:C94)))</f>
        <v>70</v>
      </c>
      <c r="B94" s="7" t="s">
        <v>163</v>
      </c>
      <c r="C94" s="20">
        <v>59</v>
      </c>
      <c r="D94" s="1" t="s">
        <v>24</v>
      </c>
      <c r="E94" s="9">
        <v>3.4</v>
      </c>
      <c r="F94" s="2">
        <f t="shared" si="3"/>
        <v>200.6</v>
      </c>
      <c r="G94" s="5"/>
    </row>
    <row r="95" spans="1:7" ht="15.75">
      <c r="A95" s="6">
        <f>IF(C95="","",COUNTA(($C$7:C95)))</f>
        <v>71</v>
      </c>
      <c r="B95" s="7" t="s">
        <v>164</v>
      </c>
      <c r="C95" s="20">
        <v>59</v>
      </c>
      <c r="D95" s="1" t="s">
        <v>24</v>
      </c>
      <c r="E95" s="9">
        <v>3.4</v>
      </c>
      <c r="F95" s="2">
        <f t="shared" si="3"/>
        <v>200.6</v>
      </c>
      <c r="G95" s="5"/>
    </row>
    <row r="96" spans="1:7" ht="15.75">
      <c r="A96" s="6">
        <f>IF(C96="","",COUNTA(($C$7:C96)))</f>
        <v>72</v>
      </c>
      <c r="B96" s="7" t="s">
        <v>174</v>
      </c>
      <c r="C96" s="20">
        <v>1670.4951237809453</v>
      </c>
      <c r="D96" s="1" t="s">
        <v>24</v>
      </c>
      <c r="E96" s="9">
        <v>3.4</v>
      </c>
      <c r="F96" s="2">
        <f t="shared" si="3"/>
        <v>5679.6834208552136</v>
      </c>
      <c r="G96" s="5"/>
    </row>
    <row r="97" spans="1:7" ht="15.75">
      <c r="A97" s="6">
        <f>IF(C97="","",COUNTA(($C$7:C97)))</f>
        <v>73</v>
      </c>
      <c r="B97" s="7" t="s">
        <v>163</v>
      </c>
      <c r="C97" s="20">
        <v>171.29</v>
      </c>
      <c r="D97" s="1" t="s">
        <v>24</v>
      </c>
      <c r="E97" s="9">
        <v>3.4</v>
      </c>
      <c r="F97" s="2">
        <f t="shared" si="3"/>
        <v>582.38599999999997</v>
      </c>
      <c r="G97" s="5"/>
    </row>
    <row r="98" spans="1:7" ht="15.75">
      <c r="A98" s="6">
        <f>IF(C98="","",COUNTA(($C$7:C98)))</f>
        <v>74</v>
      </c>
      <c r="B98" s="7" t="s">
        <v>164</v>
      </c>
      <c r="C98" s="20">
        <v>171.29</v>
      </c>
      <c r="D98" s="1" t="s">
        <v>24</v>
      </c>
      <c r="E98" s="9">
        <v>3.4</v>
      </c>
      <c r="F98" s="2">
        <f t="shared" si="3"/>
        <v>582.38599999999997</v>
      </c>
      <c r="G98" s="5"/>
    </row>
    <row r="99" spans="1:7" ht="15.75">
      <c r="A99" s="6">
        <f>IF(C99="","",COUNTA(($C$7:C99)))</f>
        <v>75</v>
      </c>
      <c r="B99" s="7" t="s">
        <v>175</v>
      </c>
      <c r="C99" s="20">
        <v>1259.3323330832709</v>
      </c>
      <c r="D99" s="1" t="s">
        <v>24</v>
      </c>
      <c r="E99" s="9">
        <v>3.4</v>
      </c>
      <c r="F99" s="2">
        <f t="shared" si="3"/>
        <v>4281.729932483121</v>
      </c>
      <c r="G99" s="5"/>
    </row>
    <row r="100" spans="1:7" ht="15.75">
      <c r="A100" s="6">
        <f>IF(C100="","",COUNTA(($C$7:C100)))</f>
        <v>76</v>
      </c>
      <c r="B100" s="7" t="s">
        <v>163</v>
      </c>
      <c r="C100" s="20">
        <v>129.13</v>
      </c>
      <c r="D100" s="1" t="s">
        <v>24</v>
      </c>
      <c r="E100" s="9">
        <v>3.4</v>
      </c>
      <c r="F100" s="2">
        <f t="shared" si="3"/>
        <v>439.04199999999997</v>
      </c>
      <c r="G100" s="5"/>
    </row>
    <row r="101" spans="1:7" ht="15.75">
      <c r="A101" s="6">
        <f>IF(C101="","",COUNTA(($C$7:C101)))</f>
        <v>77</v>
      </c>
      <c r="B101" s="7" t="s">
        <v>164</v>
      </c>
      <c r="C101" s="20">
        <v>129.13</v>
      </c>
      <c r="D101" s="1" t="s">
        <v>24</v>
      </c>
      <c r="E101" s="9">
        <v>3.4</v>
      </c>
      <c r="F101" s="2">
        <f t="shared" si="3"/>
        <v>439.04199999999997</v>
      </c>
      <c r="G101" s="5"/>
    </row>
    <row r="102" spans="1:7" ht="15.75">
      <c r="A102" s="6" t="str">
        <f>IF(C102="","",COUNTA(($C$7:C102)))</f>
        <v/>
      </c>
      <c r="B102" s="7" t="s">
        <v>38</v>
      </c>
      <c r="C102" s="20"/>
      <c r="D102" s="1"/>
      <c r="E102" s="9"/>
      <c r="F102" s="2"/>
      <c r="G102" s="5"/>
    </row>
    <row r="103" spans="1:7" ht="21">
      <c r="A103" s="6" t="str">
        <f>IF(C103="","",COUNTA(($C$7:C103)))</f>
        <v/>
      </c>
      <c r="B103" s="57" t="s">
        <v>122</v>
      </c>
      <c r="C103" s="23"/>
      <c r="D103" s="1"/>
      <c r="E103" s="9"/>
      <c r="F103" s="2"/>
      <c r="G103" s="16"/>
    </row>
    <row r="104" spans="1:7" ht="15.75">
      <c r="A104" s="6">
        <f>IF(C104="","",COUNTA(($C$7:C104)))</f>
        <v>78</v>
      </c>
      <c r="B104" s="7" t="s">
        <v>176</v>
      </c>
      <c r="C104" s="20">
        <v>1501.875468867217</v>
      </c>
      <c r="D104" s="1" t="s">
        <v>24</v>
      </c>
      <c r="E104" s="9">
        <v>3.9</v>
      </c>
      <c r="F104" s="2">
        <f t="shared" si="3"/>
        <v>5857.3143285821461</v>
      </c>
      <c r="G104" s="5"/>
    </row>
    <row r="105" spans="1:7" ht="15.75">
      <c r="A105" s="6">
        <f>IF(C105="","",COUNTA(($C$7:C105)))</f>
        <v>79</v>
      </c>
      <c r="B105" s="7" t="s">
        <v>163</v>
      </c>
      <c r="C105" s="20">
        <v>154</v>
      </c>
      <c r="D105" s="1" t="s">
        <v>24</v>
      </c>
      <c r="E105" s="9">
        <v>3.9</v>
      </c>
      <c r="F105" s="2">
        <f t="shared" si="3"/>
        <v>600.6</v>
      </c>
      <c r="G105" s="5"/>
    </row>
    <row r="106" spans="1:7" ht="15.75">
      <c r="A106" s="6">
        <f>IF(C106="","",COUNTA(($C$7:C106)))</f>
        <v>80</v>
      </c>
      <c r="B106" s="7" t="s">
        <v>164</v>
      </c>
      <c r="C106" s="20">
        <v>154</v>
      </c>
      <c r="D106" s="1" t="s">
        <v>24</v>
      </c>
      <c r="E106" s="9">
        <v>3.9</v>
      </c>
      <c r="F106" s="2">
        <f t="shared" si="3"/>
        <v>600.6</v>
      </c>
      <c r="G106" s="5"/>
    </row>
    <row r="107" spans="1:7" ht="15.75">
      <c r="A107" s="6">
        <f>IF(C107="","",COUNTA(($C$7:C107)))</f>
        <v>81</v>
      </c>
      <c r="B107" s="7" t="s">
        <v>177</v>
      </c>
      <c r="C107" s="20">
        <v>2800.3150787696923</v>
      </c>
      <c r="D107" s="1" t="s">
        <v>24</v>
      </c>
      <c r="E107" s="9">
        <v>3.6</v>
      </c>
      <c r="F107" s="2">
        <f t="shared" si="3"/>
        <v>10081.134283570893</v>
      </c>
      <c r="G107" s="5"/>
    </row>
    <row r="108" spans="1:7" ht="15.75">
      <c r="A108" s="6">
        <f>IF(C108="","",COUNTA(($C$7:C108)))</f>
        <v>82</v>
      </c>
      <c r="B108" s="7" t="s">
        <v>163</v>
      </c>
      <c r="C108" s="20">
        <v>287</v>
      </c>
      <c r="D108" s="1" t="s">
        <v>24</v>
      </c>
      <c r="E108" s="9">
        <v>3.6</v>
      </c>
      <c r="F108" s="2">
        <f t="shared" si="3"/>
        <v>1033.2</v>
      </c>
      <c r="G108" s="5"/>
    </row>
    <row r="109" spans="1:7" ht="15.75">
      <c r="A109" s="6">
        <f>IF(C109="","",COUNTA(($C$7:C109)))</f>
        <v>83</v>
      </c>
      <c r="B109" s="7" t="s">
        <v>164</v>
      </c>
      <c r="C109" s="20">
        <v>287</v>
      </c>
      <c r="D109" s="1" t="s">
        <v>24</v>
      </c>
      <c r="E109" s="9">
        <v>3.6</v>
      </c>
      <c r="F109" s="2">
        <f t="shared" si="3"/>
        <v>1033.2</v>
      </c>
      <c r="G109" s="5"/>
    </row>
    <row r="110" spans="1:7" ht="15.75">
      <c r="A110" s="6">
        <f>IF(C110="","",COUNTA(($C$7:C110)))</f>
        <v>84</v>
      </c>
      <c r="B110" s="7" t="s">
        <v>178</v>
      </c>
      <c r="C110" s="20">
        <v>121.90547636909228</v>
      </c>
      <c r="D110" s="1" t="s">
        <v>24</v>
      </c>
      <c r="E110" s="9">
        <v>3.6</v>
      </c>
      <c r="F110" s="2">
        <f t="shared" si="3"/>
        <v>438.85971492873222</v>
      </c>
      <c r="G110" s="5"/>
    </row>
    <row r="111" spans="1:7" ht="15.75">
      <c r="A111" s="6">
        <f>IF(C111="","",COUNTA(($C$7:C111)))</f>
        <v>85</v>
      </c>
      <c r="B111" s="7" t="s">
        <v>163</v>
      </c>
      <c r="C111" s="20">
        <v>12.5</v>
      </c>
      <c r="D111" s="1" t="s">
        <v>24</v>
      </c>
      <c r="E111" s="9">
        <v>3.6</v>
      </c>
      <c r="F111" s="2">
        <f t="shared" si="3"/>
        <v>45</v>
      </c>
      <c r="G111" s="5"/>
    </row>
    <row r="112" spans="1:7" ht="15.75">
      <c r="A112" s="6">
        <f>IF(C112="","",COUNTA(($C$7:C112)))</f>
        <v>86</v>
      </c>
      <c r="B112" s="7" t="s">
        <v>164</v>
      </c>
      <c r="C112" s="20">
        <v>12.5</v>
      </c>
      <c r="D112" s="1" t="s">
        <v>24</v>
      </c>
      <c r="E112" s="9">
        <v>3.6</v>
      </c>
      <c r="F112" s="2">
        <f t="shared" si="3"/>
        <v>45</v>
      </c>
      <c r="G112" s="5"/>
    </row>
    <row r="113" spans="1:7" ht="15.75">
      <c r="A113" s="6">
        <f>IF(C113="","",COUNTA(($C$7:C113)))</f>
        <v>87</v>
      </c>
      <c r="B113" s="7" t="s">
        <v>179</v>
      </c>
      <c r="C113" s="20">
        <v>702.17554388597148</v>
      </c>
      <c r="D113" s="1" t="s">
        <v>24</v>
      </c>
      <c r="E113" s="9">
        <v>3.6</v>
      </c>
      <c r="F113" s="2">
        <f t="shared" si="3"/>
        <v>2527.8319579894974</v>
      </c>
      <c r="G113" s="5"/>
    </row>
    <row r="114" spans="1:7" ht="15.75">
      <c r="A114" s="6">
        <f>IF(C114="","",COUNTA(($C$7:C114)))</f>
        <v>88</v>
      </c>
      <c r="B114" s="7" t="s">
        <v>163</v>
      </c>
      <c r="C114" s="20">
        <v>72</v>
      </c>
      <c r="D114" s="1" t="s">
        <v>24</v>
      </c>
      <c r="E114" s="9">
        <v>3.6</v>
      </c>
      <c r="F114" s="2">
        <f t="shared" si="3"/>
        <v>259.2</v>
      </c>
      <c r="G114" s="5"/>
    </row>
    <row r="115" spans="1:7" ht="15.75">
      <c r="A115" s="6">
        <f>IF(C115="","",COUNTA(($C$7:C115)))</f>
        <v>89</v>
      </c>
      <c r="B115" s="7" t="s">
        <v>164</v>
      </c>
      <c r="C115" s="20">
        <v>72</v>
      </c>
      <c r="D115" s="1" t="s">
        <v>24</v>
      </c>
      <c r="E115" s="9">
        <v>3.6</v>
      </c>
      <c r="F115" s="2">
        <f t="shared" si="3"/>
        <v>259.2</v>
      </c>
      <c r="G115" s="5"/>
    </row>
    <row r="116" spans="1:7" ht="15.75">
      <c r="A116" s="6">
        <f>IF(C116="","",COUNTA(($C$7:C116)))</f>
        <v>90</v>
      </c>
      <c r="B116" s="7" t="s">
        <v>180</v>
      </c>
      <c r="C116" s="20">
        <v>1643.2858214553639</v>
      </c>
      <c r="D116" s="1" t="s">
        <v>24</v>
      </c>
      <c r="E116" s="9">
        <v>3.6</v>
      </c>
      <c r="F116" s="2">
        <f t="shared" si="3"/>
        <v>5915.8289572393105</v>
      </c>
      <c r="G116" s="5"/>
    </row>
    <row r="117" spans="1:7" ht="15.75">
      <c r="A117" s="6">
        <f>IF(C117="","",COUNTA(($C$7:C117)))</f>
        <v>91</v>
      </c>
      <c r="B117" s="7" t="s">
        <v>163</v>
      </c>
      <c r="C117" s="20">
        <v>168.54</v>
      </c>
      <c r="D117" s="1" t="s">
        <v>24</v>
      </c>
      <c r="E117" s="9">
        <v>3.6</v>
      </c>
      <c r="F117" s="2">
        <f t="shared" si="3"/>
        <v>606.74400000000003</v>
      </c>
      <c r="G117" s="5"/>
    </row>
    <row r="118" spans="1:7" ht="15.75">
      <c r="A118" s="6">
        <f>IF(C118="","",COUNTA(($C$7:C118)))</f>
        <v>92</v>
      </c>
      <c r="B118" s="7" t="s">
        <v>164</v>
      </c>
      <c r="C118" s="20">
        <v>168.54</v>
      </c>
      <c r="D118" s="1" t="s">
        <v>24</v>
      </c>
      <c r="E118" s="9">
        <v>3.6</v>
      </c>
      <c r="F118" s="2">
        <f t="shared" si="3"/>
        <v>606.74400000000003</v>
      </c>
      <c r="G118" s="5"/>
    </row>
    <row r="119" spans="1:7" ht="15.75">
      <c r="A119" s="6">
        <f>IF(C119="","",COUNTA(($C$7:C119)))</f>
        <v>93</v>
      </c>
      <c r="B119" s="7" t="s">
        <v>181</v>
      </c>
      <c r="C119" s="20">
        <v>1150.7876969242311</v>
      </c>
      <c r="D119" s="1" t="s">
        <v>24</v>
      </c>
      <c r="E119" s="9">
        <v>3.6</v>
      </c>
      <c r="F119" s="2">
        <f t="shared" si="3"/>
        <v>4142.8357089272322</v>
      </c>
      <c r="G119" s="5"/>
    </row>
    <row r="120" spans="1:7" ht="15.75">
      <c r="A120" s="6">
        <f>IF(C120="","",COUNTA(($C$7:C120)))</f>
        <v>94</v>
      </c>
      <c r="B120" s="7" t="s">
        <v>163</v>
      </c>
      <c r="C120" s="20">
        <v>118</v>
      </c>
      <c r="D120" s="1" t="s">
        <v>24</v>
      </c>
      <c r="E120" s="9">
        <v>3.6</v>
      </c>
      <c r="F120" s="2">
        <f t="shared" si="3"/>
        <v>424.8</v>
      </c>
      <c r="G120" s="5"/>
    </row>
    <row r="121" spans="1:7" ht="15.75">
      <c r="A121" s="6">
        <f>IF(C121="","",COUNTA(($C$7:C121)))</f>
        <v>95</v>
      </c>
      <c r="B121" s="7" t="s">
        <v>164</v>
      </c>
      <c r="C121" s="20">
        <v>118</v>
      </c>
      <c r="D121" s="1" t="s">
        <v>24</v>
      </c>
      <c r="E121" s="9">
        <v>3.6</v>
      </c>
      <c r="F121" s="2">
        <f t="shared" si="3"/>
        <v>424.8</v>
      </c>
      <c r="G121" s="5"/>
    </row>
    <row r="122" spans="1:7" ht="21">
      <c r="A122" s="6" t="str">
        <f>IF(C122="","",COUNTA(($C$7:C122)))</f>
        <v/>
      </c>
      <c r="B122" s="57" t="s">
        <v>123</v>
      </c>
      <c r="C122" s="23"/>
      <c r="D122" s="1"/>
      <c r="E122" s="9"/>
      <c r="F122" s="2"/>
      <c r="G122" s="16"/>
    </row>
    <row r="123" spans="1:7" ht="15.75">
      <c r="A123" s="6">
        <f>IF(C123="","",COUNTA(($C$7:C123)))</f>
        <v>96</v>
      </c>
      <c r="B123" s="7" t="s">
        <v>182</v>
      </c>
      <c r="C123" s="20">
        <v>1511.6279069767443</v>
      </c>
      <c r="D123" s="1" t="s">
        <v>24</v>
      </c>
      <c r="E123" s="9">
        <v>4.0999999999999996</v>
      </c>
      <c r="F123" s="2">
        <f t="shared" si="3"/>
        <v>6197.6744186046508</v>
      </c>
      <c r="G123" s="5"/>
    </row>
    <row r="124" spans="1:7" ht="15.75">
      <c r="A124" s="6">
        <f>IF(C124="","",COUNTA(($C$7:C124)))</f>
        <v>97</v>
      </c>
      <c r="B124" s="7" t="s">
        <v>163</v>
      </c>
      <c r="C124" s="20">
        <v>155</v>
      </c>
      <c r="D124" s="1" t="s">
        <v>24</v>
      </c>
      <c r="E124" s="9">
        <v>4.0999999999999996</v>
      </c>
      <c r="F124" s="2">
        <f t="shared" si="3"/>
        <v>635.5</v>
      </c>
      <c r="G124" s="5"/>
    </row>
    <row r="125" spans="1:7" ht="15.75">
      <c r="A125" s="6">
        <f>IF(C125="","",COUNTA(($C$7:C125)))</f>
        <v>98</v>
      </c>
      <c r="B125" s="7" t="s">
        <v>164</v>
      </c>
      <c r="C125" s="20">
        <v>155</v>
      </c>
      <c r="D125" s="1" t="s">
        <v>24</v>
      </c>
      <c r="E125" s="9">
        <v>4.0999999999999996</v>
      </c>
      <c r="F125" s="2">
        <f t="shared" si="3"/>
        <v>635.5</v>
      </c>
      <c r="G125" s="5"/>
    </row>
    <row r="126" spans="1:7" ht="15.75">
      <c r="A126" s="6">
        <f>IF(C126="","",COUNTA(($C$7:C126)))</f>
        <v>99</v>
      </c>
      <c r="B126" s="7" t="s">
        <v>183</v>
      </c>
      <c r="C126" s="20">
        <v>2750.2850712678169</v>
      </c>
      <c r="D126" s="1" t="s">
        <v>24</v>
      </c>
      <c r="E126" s="9">
        <v>3.8</v>
      </c>
      <c r="F126" s="2">
        <f t="shared" si="3"/>
        <v>10451.083270817704</v>
      </c>
      <c r="G126" s="5"/>
    </row>
    <row r="127" spans="1:7" ht="15.75">
      <c r="A127" s="6">
        <f>IF(C127="","",COUNTA(($C$7:C127)))</f>
        <v>100</v>
      </c>
      <c r="B127" s="7" t="s">
        <v>163</v>
      </c>
      <c r="C127" s="20">
        <v>282</v>
      </c>
      <c r="D127" s="1" t="s">
        <v>24</v>
      </c>
      <c r="E127" s="9">
        <v>3.8</v>
      </c>
      <c r="F127" s="2">
        <f t="shared" si="3"/>
        <v>1071.5999999999999</v>
      </c>
      <c r="G127" s="5"/>
    </row>
    <row r="128" spans="1:7" ht="15.75">
      <c r="A128" s="6">
        <f>IF(C128="","",COUNTA(($C$7:C128)))</f>
        <v>101</v>
      </c>
      <c r="B128" s="7" t="s">
        <v>164</v>
      </c>
      <c r="C128" s="20">
        <v>282</v>
      </c>
      <c r="D128" s="1" t="s">
        <v>24</v>
      </c>
      <c r="E128" s="9">
        <v>3.8</v>
      </c>
      <c r="F128" s="2">
        <f t="shared" si="3"/>
        <v>1071.5999999999999</v>
      </c>
      <c r="G128" s="5"/>
    </row>
    <row r="129" spans="1:7" ht="15.75">
      <c r="A129" s="6">
        <f>IF(C129="","",COUNTA(($C$7:C129)))</f>
        <v>102</v>
      </c>
      <c r="B129" s="7" t="s">
        <v>184</v>
      </c>
      <c r="C129" s="20">
        <v>63.098274568642161</v>
      </c>
      <c r="D129" s="1" t="s">
        <v>24</v>
      </c>
      <c r="E129" s="9">
        <v>3.8</v>
      </c>
      <c r="F129" s="2">
        <f t="shared" ref="F129:F192" si="4">C129*E129</f>
        <v>239.77344336084019</v>
      </c>
      <c r="G129" s="5"/>
    </row>
    <row r="130" spans="1:7" ht="15.75">
      <c r="A130" s="6">
        <f>IF(C130="","",COUNTA(($C$7:C130)))</f>
        <v>103</v>
      </c>
      <c r="B130" s="7" t="s">
        <v>163</v>
      </c>
      <c r="C130" s="20">
        <v>6.47</v>
      </c>
      <c r="D130" s="1" t="s">
        <v>24</v>
      </c>
      <c r="E130" s="9">
        <v>3.8</v>
      </c>
      <c r="F130" s="2">
        <f t="shared" si="4"/>
        <v>24.585999999999999</v>
      </c>
      <c r="G130" s="5"/>
    </row>
    <row r="131" spans="1:7" ht="15.75">
      <c r="A131" s="6">
        <f>IF(C131="","",COUNTA(($C$7:C131)))</f>
        <v>104</v>
      </c>
      <c r="B131" s="7" t="s">
        <v>164</v>
      </c>
      <c r="C131" s="20">
        <v>6.47</v>
      </c>
      <c r="D131" s="1" t="s">
        <v>24</v>
      </c>
      <c r="E131" s="9">
        <v>3.8</v>
      </c>
      <c r="F131" s="2">
        <f t="shared" si="4"/>
        <v>24.585999999999999</v>
      </c>
      <c r="G131" s="5"/>
    </row>
    <row r="132" spans="1:7" ht="15.75">
      <c r="A132" s="6">
        <f>IF(C132="","",COUNTA(($C$7:C132)))</f>
        <v>105</v>
      </c>
      <c r="B132" s="7" t="s">
        <v>185</v>
      </c>
      <c r="C132" s="20">
        <v>633.90847711927984</v>
      </c>
      <c r="D132" s="1" t="s">
        <v>24</v>
      </c>
      <c r="E132" s="9">
        <v>3.8</v>
      </c>
      <c r="F132" s="2">
        <f t="shared" si="4"/>
        <v>2408.8522130532633</v>
      </c>
      <c r="G132" s="5"/>
    </row>
    <row r="133" spans="1:7" ht="15.75">
      <c r="A133" s="6">
        <f>IF(C133="","",COUNTA(($C$7:C133)))</f>
        <v>106</v>
      </c>
      <c r="B133" s="7" t="s">
        <v>163</v>
      </c>
      <c r="C133" s="20">
        <v>65</v>
      </c>
      <c r="D133" s="1" t="s">
        <v>24</v>
      </c>
      <c r="E133" s="9">
        <v>3.8</v>
      </c>
      <c r="F133" s="2">
        <f t="shared" si="4"/>
        <v>247</v>
      </c>
      <c r="G133" s="5"/>
    </row>
    <row r="134" spans="1:7" ht="15.75">
      <c r="A134" s="6">
        <f>IF(C134="","",COUNTA(($C$7:C134)))</f>
        <v>107</v>
      </c>
      <c r="B134" s="7" t="s">
        <v>164</v>
      </c>
      <c r="C134" s="20">
        <v>65</v>
      </c>
      <c r="D134" s="1" t="s">
        <v>24</v>
      </c>
      <c r="E134" s="9">
        <v>3.8</v>
      </c>
      <c r="F134" s="2">
        <f t="shared" si="4"/>
        <v>247</v>
      </c>
      <c r="G134" s="5"/>
    </row>
    <row r="135" spans="1:7" ht="15.75">
      <c r="A135" s="6">
        <f>IF(C135="","",COUNTA(($C$7:C135)))</f>
        <v>108</v>
      </c>
      <c r="B135" s="7" t="s">
        <v>186</v>
      </c>
      <c r="C135" s="20">
        <v>1316.5791447861966</v>
      </c>
      <c r="D135" s="1" t="s">
        <v>24</v>
      </c>
      <c r="E135" s="9">
        <v>3.8</v>
      </c>
      <c r="F135" s="2">
        <f t="shared" si="4"/>
        <v>5003.0007501875471</v>
      </c>
      <c r="G135" s="5"/>
    </row>
    <row r="136" spans="1:7" ht="15.75">
      <c r="A136" s="6">
        <f>IF(C136="","",COUNTA(($C$7:C136)))</f>
        <v>109</v>
      </c>
      <c r="B136" s="7" t="s">
        <v>163</v>
      </c>
      <c r="C136" s="20">
        <v>135</v>
      </c>
      <c r="D136" s="1" t="s">
        <v>24</v>
      </c>
      <c r="E136" s="9">
        <v>3.8</v>
      </c>
      <c r="F136" s="2">
        <f t="shared" si="4"/>
        <v>513</v>
      </c>
      <c r="G136" s="5"/>
    </row>
    <row r="137" spans="1:7" ht="15.75">
      <c r="A137" s="6">
        <f>IF(C137="","",COUNTA(($C$7:C137)))</f>
        <v>110</v>
      </c>
      <c r="B137" s="7" t="s">
        <v>164</v>
      </c>
      <c r="C137" s="20">
        <v>135</v>
      </c>
      <c r="D137" s="1" t="s">
        <v>24</v>
      </c>
      <c r="E137" s="9">
        <v>3.8</v>
      </c>
      <c r="F137" s="2">
        <f t="shared" si="4"/>
        <v>513</v>
      </c>
      <c r="G137" s="5"/>
    </row>
    <row r="138" spans="1:7" ht="15.75">
      <c r="A138" s="6">
        <f>IF(C138="","",COUNTA(($C$7:C138)))</f>
        <v>111</v>
      </c>
      <c r="B138" s="7" t="s">
        <v>187</v>
      </c>
      <c r="C138" s="20">
        <v>1151.1777944486121</v>
      </c>
      <c r="D138" s="1" t="s">
        <v>24</v>
      </c>
      <c r="E138" s="9">
        <v>3.8</v>
      </c>
      <c r="F138" s="2">
        <f t="shared" si="4"/>
        <v>4374.4756189047257</v>
      </c>
      <c r="G138" s="5"/>
    </row>
    <row r="139" spans="1:7" ht="15.75">
      <c r="A139" s="6">
        <f>IF(C139="","",COUNTA(($C$7:C139)))</f>
        <v>112</v>
      </c>
      <c r="B139" s="7" t="s">
        <v>163</v>
      </c>
      <c r="C139" s="20">
        <v>118.04</v>
      </c>
      <c r="D139" s="1" t="s">
        <v>24</v>
      </c>
      <c r="E139" s="9">
        <v>3.8</v>
      </c>
      <c r="F139" s="2">
        <f t="shared" si="4"/>
        <v>448.55200000000002</v>
      </c>
      <c r="G139" s="5"/>
    </row>
    <row r="140" spans="1:7" ht="15.75">
      <c r="A140" s="6">
        <f>IF(C140="","",COUNTA(($C$7:C140)))</f>
        <v>113</v>
      </c>
      <c r="B140" s="7" t="s">
        <v>164</v>
      </c>
      <c r="C140" s="20">
        <v>118.04</v>
      </c>
      <c r="D140" s="1" t="s">
        <v>24</v>
      </c>
      <c r="E140" s="9">
        <v>3.8</v>
      </c>
      <c r="F140" s="2">
        <f t="shared" si="4"/>
        <v>448.55200000000002</v>
      </c>
      <c r="G140" s="5"/>
    </row>
    <row r="141" spans="1:7" ht="21">
      <c r="A141" s="6" t="str">
        <f>IF(C141="","",COUNTA(($C$7:C141)))</f>
        <v/>
      </c>
      <c r="B141" s="57" t="s">
        <v>124</v>
      </c>
      <c r="C141" s="23"/>
      <c r="D141" s="1"/>
      <c r="E141" s="9"/>
      <c r="F141" s="2"/>
      <c r="G141" s="16"/>
    </row>
    <row r="142" spans="1:7" ht="15.75">
      <c r="A142" s="6">
        <f>IF(C142="","",COUNTA(($C$7:C142)))</f>
        <v>114</v>
      </c>
      <c r="B142" s="7" t="s">
        <v>188</v>
      </c>
      <c r="C142" s="20">
        <v>1492.1230307576895</v>
      </c>
      <c r="D142" s="1" t="s">
        <v>24</v>
      </c>
      <c r="E142" s="9">
        <v>4.3</v>
      </c>
      <c r="F142" s="2">
        <f t="shared" si="4"/>
        <v>6416.1290322580644</v>
      </c>
      <c r="G142" s="5"/>
    </row>
    <row r="143" spans="1:7" ht="15.75">
      <c r="A143" s="6">
        <f>IF(C143="","",COUNTA(($C$7:C143)))</f>
        <v>115</v>
      </c>
      <c r="B143" s="7" t="s">
        <v>163</v>
      </c>
      <c r="C143" s="20">
        <v>153</v>
      </c>
      <c r="D143" s="1" t="s">
        <v>24</v>
      </c>
      <c r="E143" s="9">
        <v>4.3</v>
      </c>
      <c r="F143" s="2">
        <f t="shared" si="4"/>
        <v>657.9</v>
      </c>
      <c r="G143" s="5"/>
    </row>
    <row r="144" spans="1:7" ht="15.75">
      <c r="A144" s="6">
        <f>IF(C144="","",COUNTA(($C$7:C144)))</f>
        <v>116</v>
      </c>
      <c r="B144" s="7" t="s">
        <v>164</v>
      </c>
      <c r="C144" s="20">
        <v>153</v>
      </c>
      <c r="D144" s="1" t="s">
        <v>24</v>
      </c>
      <c r="E144" s="9">
        <v>4.3</v>
      </c>
      <c r="F144" s="2">
        <f t="shared" si="4"/>
        <v>657.9</v>
      </c>
      <c r="G144" s="5"/>
    </row>
    <row r="145" spans="1:7" ht="15.75">
      <c r="A145" s="6">
        <f>IF(C145="","",COUNTA(($C$7:C145)))</f>
        <v>117</v>
      </c>
      <c r="B145" s="7" t="s">
        <v>189</v>
      </c>
      <c r="C145" s="20">
        <v>2733.6084021005254</v>
      </c>
      <c r="D145" s="1" t="s">
        <v>24</v>
      </c>
      <c r="E145" s="9">
        <v>4</v>
      </c>
      <c r="F145" s="2">
        <f t="shared" si="4"/>
        <v>10934.433608402102</v>
      </c>
      <c r="G145" s="5"/>
    </row>
    <row r="146" spans="1:7" ht="15.75">
      <c r="A146" s="6">
        <f>IF(C146="","",COUNTA(($C$7:C146)))</f>
        <v>118</v>
      </c>
      <c r="B146" s="7" t="s">
        <v>163</v>
      </c>
      <c r="C146" s="20">
        <v>280.3</v>
      </c>
      <c r="D146" s="1" t="s">
        <v>24</v>
      </c>
      <c r="E146" s="9">
        <v>4</v>
      </c>
      <c r="F146" s="2">
        <f t="shared" si="4"/>
        <v>1121.2</v>
      </c>
      <c r="G146" s="5"/>
    </row>
    <row r="147" spans="1:7" ht="15.75">
      <c r="A147" s="6">
        <f>IF(C147="","",COUNTA(($C$7:C147)))</f>
        <v>119</v>
      </c>
      <c r="B147" s="7" t="s">
        <v>164</v>
      </c>
      <c r="C147" s="20">
        <v>280.3</v>
      </c>
      <c r="D147" s="1" t="s">
        <v>24</v>
      </c>
      <c r="E147" s="9">
        <v>4</v>
      </c>
      <c r="F147" s="2">
        <f t="shared" si="4"/>
        <v>1121.2</v>
      </c>
      <c r="G147" s="5"/>
    </row>
    <row r="148" spans="1:7" ht="15.75">
      <c r="A148" s="6">
        <f>IF(C148="","",COUNTA(($C$7:C148)))</f>
        <v>120</v>
      </c>
      <c r="B148" s="7" t="s">
        <v>190</v>
      </c>
      <c r="C148" s="20">
        <v>44.861215303825958</v>
      </c>
      <c r="D148" s="1" t="s">
        <v>24</v>
      </c>
      <c r="E148" s="9">
        <v>4</v>
      </c>
      <c r="F148" s="2">
        <f t="shared" si="4"/>
        <v>179.44486121530383</v>
      </c>
      <c r="G148" s="5"/>
    </row>
    <row r="149" spans="1:7" ht="15.75">
      <c r="A149" s="6">
        <f>IF(C149="","",COUNTA(($C$7:C149)))</f>
        <v>121</v>
      </c>
      <c r="B149" s="7" t="s">
        <v>163</v>
      </c>
      <c r="C149" s="20">
        <v>4.5999999999999996</v>
      </c>
      <c r="D149" s="1" t="s">
        <v>24</v>
      </c>
      <c r="E149" s="9">
        <v>4</v>
      </c>
      <c r="F149" s="2">
        <f t="shared" si="4"/>
        <v>18.399999999999999</v>
      </c>
      <c r="G149" s="5"/>
    </row>
    <row r="150" spans="1:7" ht="15.75">
      <c r="A150" s="6">
        <f>IF(C150="","",COUNTA(($C$7:C150)))</f>
        <v>122</v>
      </c>
      <c r="B150" s="7" t="s">
        <v>164</v>
      </c>
      <c r="C150" s="20">
        <v>4.5999999999999996</v>
      </c>
      <c r="D150" s="1" t="s">
        <v>24</v>
      </c>
      <c r="E150" s="9">
        <v>4</v>
      </c>
      <c r="F150" s="2">
        <f t="shared" si="4"/>
        <v>18.399999999999999</v>
      </c>
      <c r="G150" s="5"/>
    </row>
    <row r="151" spans="1:7" ht="15.75">
      <c r="A151" s="6">
        <f>IF(C151="","",COUNTA(($C$7:C151)))</f>
        <v>123</v>
      </c>
      <c r="B151" s="7" t="s">
        <v>173</v>
      </c>
      <c r="C151" s="20">
        <v>575.39384846211556</v>
      </c>
      <c r="D151" s="1" t="s">
        <v>24</v>
      </c>
      <c r="E151" s="9">
        <v>4</v>
      </c>
      <c r="F151" s="2">
        <f t="shared" si="4"/>
        <v>2301.5753938484622</v>
      </c>
      <c r="G151" s="5"/>
    </row>
    <row r="152" spans="1:7" ht="15.75">
      <c r="A152" s="6">
        <f>IF(C152="","",COUNTA(($C$7:C152)))</f>
        <v>124</v>
      </c>
      <c r="B152" s="7" t="s">
        <v>163</v>
      </c>
      <c r="C152" s="20">
        <v>59</v>
      </c>
      <c r="D152" s="1" t="s">
        <v>24</v>
      </c>
      <c r="E152" s="9">
        <v>4</v>
      </c>
      <c r="F152" s="2">
        <f t="shared" si="4"/>
        <v>236</v>
      </c>
      <c r="G152" s="5"/>
    </row>
    <row r="153" spans="1:7" ht="15.75">
      <c r="A153" s="6">
        <f>IF(C153="","",COUNTA(($C$7:C153)))</f>
        <v>125</v>
      </c>
      <c r="B153" s="7" t="s">
        <v>164</v>
      </c>
      <c r="C153" s="20">
        <v>59</v>
      </c>
      <c r="D153" s="1" t="s">
        <v>24</v>
      </c>
      <c r="E153" s="9">
        <v>4</v>
      </c>
      <c r="F153" s="2">
        <f t="shared" si="4"/>
        <v>236</v>
      </c>
      <c r="G153" s="5"/>
    </row>
    <row r="154" spans="1:7" ht="15.75">
      <c r="A154" s="6">
        <f>IF(C154="","",COUNTA(($C$7:C154)))</f>
        <v>126</v>
      </c>
      <c r="B154" s="7" t="s">
        <v>191</v>
      </c>
      <c r="C154" s="20">
        <v>1321.5528882220553</v>
      </c>
      <c r="D154" s="1" t="s">
        <v>24</v>
      </c>
      <c r="E154" s="9">
        <v>4</v>
      </c>
      <c r="F154" s="2">
        <f t="shared" si="4"/>
        <v>5286.2115528882214</v>
      </c>
      <c r="G154" s="5"/>
    </row>
    <row r="155" spans="1:7" ht="15.75">
      <c r="A155" s="6">
        <f>IF(C155="","",COUNTA(($C$7:C155)))</f>
        <v>127</v>
      </c>
      <c r="B155" s="7" t="s">
        <v>163</v>
      </c>
      <c r="C155" s="20">
        <v>135.51</v>
      </c>
      <c r="D155" s="1" t="s">
        <v>24</v>
      </c>
      <c r="E155" s="9">
        <v>4</v>
      </c>
      <c r="F155" s="2">
        <f t="shared" si="4"/>
        <v>542.04</v>
      </c>
      <c r="G155" s="5"/>
    </row>
    <row r="156" spans="1:7" ht="15.75">
      <c r="A156" s="6">
        <f>IF(C156="","",COUNTA(($C$7:C156)))</f>
        <v>128</v>
      </c>
      <c r="B156" s="7" t="s">
        <v>164</v>
      </c>
      <c r="C156" s="20">
        <v>135.51</v>
      </c>
      <c r="D156" s="1" t="s">
        <v>24</v>
      </c>
      <c r="E156" s="9">
        <v>4</v>
      </c>
      <c r="F156" s="2">
        <f t="shared" si="4"/>
        <v>542.04</v>
      </c>
      <c r="G156" s="5"/>
    </row>
    <row r="157" spans="1:7" ht="15.75">
      <c r="A157" s="6">
        <f>IF(C157="","",COUNTA(($C$7:C157)))</f>
        <v>129</v>
      </c>
      <c r="B157" s="7" t="s">
        <v>192</v>
      </c>
      <c r="C157" s="20">
        <v>1156.3465866466615</v>
      </c>
      <c r="D157" s="1" t="s">
        <v>24</v>
      </c>
      <c r="E157" s="9">
        <v>4</v>
      </c>
      <c r="F157" s="2">
        <f t="shared" si="4"/>
        <v>4625.3863465866461</v>
      </c>
      <c r="G157" s="5"/>
    </row>
    <row r="158" spans="1:7" ht="15.75">
      <c r="A158" s="6">
        <f>IF(C158="","",COUNTA(($C$7:C158)))</f>
        <v>130</v>
      </c>
      <c r="B158" s="7" t="s">
        <v>163</v>
      </c>
      <c r="C158" s="20">
        <v>118.57</v>
      </c>
      <c r="D158" s="1" t="s">
        <v>24</v>
      </c>
      <c r="E158" s="9">
        <v>4</v>
      </c>
      <c r="F158" s="2">
        <f t="shared" si="4"/>
        <v>474.28</v>
      </c>
      <c r="G158" s="5"/>
    </row>
    <row r="159" spans="1:7" ht="15.75">
      <c r="A159" s="6">
        <f>IF(C159="","",COUNTA(($C$7:C159)))</f>
        <v>131</v>
      </c>
      <c r="B159" s="7" t="s">
        <v>164</v>
      </c>
      <c r="C159" s="20">
        <v>118.57</v>
      </c>
      <c r="D159" s="1" t="s">
        <v>24</v>
      </c>
      <c r="E159" s="9">
        <v>4</v>
      </c>
      <c r="F159" s="2">
        <f t="shared" si="4"/>
        <v>474.28</v>
      </c>
      <c r="G159" s="5"/>
    </row>
    <row r="160" spans="1:7" ht="21">
      <c r="A160" s="6" t="str">
        <f>IF(C160="","",COUNTA(($C$7:C160)))</f>
        <v/>
      </c>
      <c r="B160" s="57" t="s">
        <v>125</v>
      </c>
      <c r="C160" s="23"/>
      <c r="D160" s="1"/>
      <c r="E160" s="9"/>
      <c r="F160" s="2"/>
      <c r="G160" s="16"/>
    </row>
    <row r="161" spans="1:7" ht="15.75">
      <c r="A161" s="6">
        <f>IF(C161="","",COUNTA(($C$7:C161)))</f>
        <v>132</v>
      </c>
      <c r="B161" s="7" t="s">
        <v>193</v>
      </c>
      <c r="C161" s="20">
        <v>1911.4778694673671</v>
      </c>
      <c r="D161" s="1" t="s">
        <v>24</v>
      </c>
      <c r="E161" s="9">
        <v>4.5</v>
      </c>
      <c r="F161" s="2">
        <f t="shared" si="4"/>
        <v>8601.6504126031523</v>
      </c>
      <c r="G161" s="5"/>
    </row>
    <row r="162" spans="1:7" ht="15.75">
      <c r="A162" s="6">
        <f>IF(C162="","",COUNTA(($C$7:C162)))</f>
        <v>133</v>
      </c>
      <c r="B162" s="7" t="s">
        <v>163</v>
      </c>
      <c r="C162" s="20">
        <v>196</v>
      </c>
      <c r="D162" s="1" t="s">
        <v>24</v>
      </c>
      <c r="E162" s="9">
        <v>4.5</v>
      </c>
      <c r="F162" s="2">
        <f t="shared" si="4"/>
        <v>882</v>
      </c>
      <c r="G162" s="5"/>
    </row>
    <row r="163" spans="1:7" ht="15.75">
      <c r="A163" s="6">
        <f>IF(C163="","",COUNTA(($C$7:C163)))</f>
        <v>134</v>
      </c>
      <c r="B163" s="7" t="s">
        <v>164</v>
      </c>
      <c r="C163" s="20">
        <v>196</v>
      </c>
      <c r="D163" s="1"/>
      <c r="E163" s="9">
        <v>4.5</v>
      </c>
      <c r="F163" s="2">
        <f t="shared" si="4"/>
        <v>882</v>
      </c>
      <c r="G163" s="5"/>
    </row>
    <row r="164" spans="1:7" ht="15.75">
      <c r="A164" s="6">
        <f>IF(C164="","",COUNTA(($C$7:C164)))</f>
        <v>135</v>
      </c>
      <c r="B164" s="7" t="s">
        <v>194</v>
      </c>
      <c r="C164" s="20">
        <v>2662.4156039009754</v>
      </c>
      <c r="D164" s="1" t="s">
        <v>24</v>
      </c>
      <c r="E164" s="9">
        <v>4.2</v>
      </c>
      <c r="F164" s="2">
        <f t="shared" si="4"/>
        <v>11182.145536384098</v>
      </c>
      <c r="G164" s="5"/>
    </row>
    <row r="165" spans="1:7" ht="15.75">
      <c r="A165" s="6">
        <f>IF(C165="","",COUNTA(($C$7:C165)))</f>
        <v>136</v>
      </c>
      <c r="B165" s="7" t="s">
        <v>163</v>
      </c>
      <c r="C165" s="20">
        <v>273</v>
      </c>
      <c r="D165" s="1" t="s">
        <v>24</v>
      </c>
      <c r="E165" s="9">
        <v>4.2</v>
      </c>
      <c r="F165" s="2">
        <f t="shared" si="4"/>
        <v>1146.6000000000001</v>
      </c>
      <c r="G165" s="5"/>
    </row>
    <row r="166" spans="1:7" ht="15.75">
      <c r="A166" s="6">
        <f>IF(C166="","",COUNTA(($C$7:C166)))</f>
        <v>137</v>
      </c>
      <c r="B166" s="7" t="s">
        <v>164</v>
      </c>
      <c r="C166" s="20">
        <v>273</v>
      </c>
      <c r="D166" s="1" t="s">
        <v>24</v>
      </c>
      <c r="E166" s="9">
        <v>4.2</v>
      </c>
      <c r="F166" s="2">
        <f t="shared" si="4"/>
        <v>1146.6000000000001</v>
      </c>
      <c r="G166" s="5"/>
    </row>
    <row r="167" spans="1:7" ht="15.75">
      <c r="A167" s="6">
        <f>IF(C167="","",COUNTA(($C$7:C167)))</f>
        <v>138</v>
      </c>
      <c r="B167" s="7" t="s">
        <v>195</v>
      </c>
      <c r="C167" s="20">
        <v>62.025506376594151</v>
      </c>
      <c r="D167" s="1" t="s">
        <v>24</v>
      </c>
      <c r="E167" s="9">
        <v>4.2</v>
      </c>
      <c r="F167" s="2">
        <f t="shared" si="4"/>
        <v>260.50712678169543</v>
      </c>
      <c r="G167" s="5"/>
    </row>
    <row r="168" spans="1:7" ht="15.75">
      <c r="A168" s="6">
        <f>IF(C168="","",COUNTA(($C$7:C168)))</f>
        <v>139</v>
      </c>
      <c r="B168" s="7" t="s">
        <v>163</v>
      </c>
      <c r="C168" s="20">
        <v>6.4</v>
      </c>
      <c r="D168" s="1" t="s">
        <v>24</v>
      </c>
      <c r="E168" s="9">
        <v>4.2</v>
      </c>
      <c r="F168" s="2">
        <f t="shared" si="4"/>
        <v>26.880000000000003</v>
      </c>
      <c r="G168" s="5"/>
    </row>
    <row r="169" spans="1:7" ht="15.75">
      <c r="A169" s="6">
        <f>IF(C169="","",COUNTA(($C$7:C169)))</f>
        <v>140</v>
      </c>
      <c r="B169" s="7" t="s">
        <v>164</v>
      </c>
      <c r="C169" s="20">
        <v>6.4</v>
      </c>
      <c r="D169" s="1" t="s">
        <v>24</v>
      </c>
      <c r="E169" s="9">
        <v>4.2</v>
      </c>
      <c r="F169" s="2">
        <f t="shared" si="4"/>
        <v>26.880000000000003</v>
      </c>
      <c r="G169" s="5"/>
    </row>
    <row r="170" spans="1:7" ht="15.75">
      <c r="A170" s="6">
        <f>IF(C170="","",COUNTA(($C$7:C170)))</f>
        <v>141</v>
      </c>
      <c r="B170" s="7" t="s">
        <v>196</v>
      </c>
      <c r="C170" s="20">
        <v>712.41560390097527</v>
      </c>
      <c r="D170" s="1" t="s">
        <v>24</v>
      </c>
      <c r="E170" s="9">
        <v>4.2</v>
      </c>
      <c r="F170" s="2">
        <f t="shared" si="4"/>
        <v>2992.1455363840964</v>
      </c>
      <c r="G170" s="5"/>
    </row>
    <row r="171" spans="1:7" ht="15.75">
      <c r="A171" s="6">
        <f>IF(C171="","",COUNTA(($C$7:C171)))</f>
        <v>142</v>
      </c>
      <c r="B171" s="7" t="s">
        <v>163</v>
      </c>
      <c r="C171" s="20">
        <v>73.05</v>
      </c>
      <c r="D171" s="1" t="s">
        <v>24</v>
      </c>
      <c r="E171" s="9">
        <v>4.2</v>
      </c>
      <c r="F171" s="2">
        <f t="shared" si="4"/>
        <v>306.81</v>
      </c>
      <c r="G171" s="5"/>
    </row>
    <row r="172" spans="1:7" ht="15.75">
      <c r="A172" s="6">
        <f>IF(C172="","",COUNTA(($C$7:C172)))</f>
        <v>143</v>
      </c>
      <c r="B172" s="7" t="s">
        <v>164</v>
      </c>
      <c r="C172" s="20">
        <v>73.05</v>
      </c>
      <c r="D172" s="1" t="s">
        <v>24</v>
      </c>
      <c r="E172" s="9">
        <v>4.2</v>
      </c>
      <c r="F172" s="2">
        <f t="shared" si="4"/>
        <v>306.81</v>
      </c>
      <c r="G172" s="5"/>
    </row>
    <row r="173" spans="1:7" ht="15.75">
      <c r="A173" s="6">
        <f>IF(C173="","",COUNTA(($C$7:C173)))</f>
        <v>144</v>
      </c>
      <c r="B173" s="7" t="s">
        <v>197</v>
      </c>
      <c r="C173" s="20">
        <v>1317.359339834959</v>
      </c>
      <c r="D173" s="1" t="s">
        <v>24</v>
      </c>
      <c r="E173" s="9">
        <v>4.2</v>
      </c>
      <c r="F173" s="2">
        <f t="shared" si="4"/>
        <v>5532.9092273068281</v>
      </c>
      <c r="G173" s="5"/>
    </row>
    <row r="174" spans="1:7" ht="15.75">
      <c r="A174" s="6">
        <f>IF(C174="","",COUNTA(($C$7:C174)))</f>
        <v>145</v>
      </c>
      <c r="B174" s="7" t="s">
        <v>163</v>
      </c>
      <c r="C174" s="20">
        <v>135.5</v>
      </c>
      <c r="D174" s="1" t="s">
        <v>24</v>
      </c>
      <c r="E174" s="9">
        <v>4.2</v>
      </c>
      <c r="F174" s="2">
        <f t="shared" si="4"/>
        <v>569.1</v>
      </c>
      <c r="G174" s="5"/>
    </row>
    <row r="175" spans="1:7" ht="15.75">
      <c r="A175" s="6">
        <f>IF(C175="","",COUNTA(($C$7:C175)))</f>
        <v>146</v>
      </c>
      <c r="B175" s="7" t="s">
        <v>164</v>
      </c>
      <c r="C175" s="20">
        <v>135.5</v>
      </c>
      <c r="D175" s="1" t="s">
        <v>24</v>
      </c>
      <c r="E175" s="9">
        <v>4.2</v>
      </c>
      <c r="F175" s="2">
        <f t="shared" si="4"/>
        <v>569.1</v>
      </c>
      <c r="G175" s="5"/>
    </row>
    <row r="176" spans="1:7" ht="15.75">
      <c r="A176" s="6">
        <f>IF(C176="","",COUNTA(($C$7:C176)))</f>
        <v>147</v>
      </c>
      <c r="B176" s="7" t="s">
        <v>192</v>
      </c>
      <c r="C176" s="20">
        <v>1155.8589647411852</v>
      </c>
      <c r="D176" s="1" t="s">
        <v>24</v>
      </c>
      <c r="E176" s="9">
        <v>4.2</v>
      </c>
      <c r="F176" s="2">
        <f t="shared" si="4"/>
        <v>4854.6076519129783</v>
      </c>
      <c r="G176" s="5"/>
    </row>
    <row r="177" spans="1:7" ht="15.75">
      <c r="A177" s="6">
        <f>IF(C177="","",COUNTA(($C$7:C177)))</f>
        <v>148</v>
      </c>
      <c r="B177" s="7" t="s">
        <v>163</v>
      </c>
      <c r="C177" s="20">
        <v>118.5</v>
      </c>
      <c r="D177" s="1" t="s">
        <v>24</v>
      </c>
      <c r="E177" s="9">
        <v>4.2</v>
      </c>
      <c r="F177" s="2">
        <f t="shared" si="4"/>
        <v>497.70000000000005</v>
      </c>
      <c r="G177" s="5"/>
    </row>
    <row r="178" spans="1:7" ht="15.75">
      <c r="A178" s="6">
        <f>IF(C178="","",COUNTA(($C$7:C178)))</f>
        <v>149</v>
      </c>
      <c r="B178" s="7" t="s">
        <v>164</v>
      </c>
      <c r="C178" s="20">
        <v>118.5</v>
      </c>
      <c r="D178" s="1" t="s">
        <v>24</v>
      </c>
      <c r="E178" s="9">
        <v>4.2</v>
      </c>
      <c r="F178" s="2">
        <f t="shared" si="4"/>
        <v>497.70000000000005</v>
      </c>
      <c r="G178" s="5"/>
    </row>
    <row r="179" spans="1:7" ht="18.75">
      <c r="A179" s="6" t="str">
        <f>IF(C179="","",COUNTA(($C$7:C179)))</f>
        <v/>
      </c>
      <c r="B179" s="56" t="s">
        <v>200</v>
      </c>
      <c r="C179" s="20"/>
      <c r="D179" s="19"/>
      <c r="E179" s="9"/>
      <c r="F179" s="2"/>
      <c r="G179" s="5"/>
    </row>
    <row r="180" spans="1:7" ht="31.5">
      <c r="A180" s="6">
        <f>IF(C180="","",COUNTA(($C$7:C180)))</f>
        <v>150</v>
      </c>
      <c r="B180" s="7" t="s">
        <v>147</v>
      </c>
      <c r="C180" s="20">
        <v>12350</v>
      </c>
      <c r="D180" s="1" t="s">
        <v>21</v>
      </c>
      <c r="E180" s="9">
        <v>12</v>
      </c>
      <c r="F180" s="2">
        <f t="shared" si="4"/>
        <v>148200</v>
      </c>
      <c r="G180" s="5"/>
    </row>
    <row r="181" spans="1:7" ht="18.75">
      <c r="A181" s="6" t="str">
        <f>IF(C181="","",COUNTA(($C$7:C181)))</f>
        <v/>
      </c>
      <c r="B181" s="56" t="s">
        <v>157</v>
      </c>
      <c r="C181" s="20"/>
      <c r="D181" s="19"/>
      <c r="E181" s="9"/>
      <c r="F181" s="2"/>
      <c r="G181" s="5"/>
    </row>
    <row r="182" spans="1:7" ht="31.5">
      <c r="A182" s="6">
        <f>IF(C182="","",COUNTA(($C$7:C182)))</f>
        <v>151</v>
      </c>
      <c r="B182" s="7" t="s">
        <v>202</v>
      </c>
      <c r="C182" s="20">
        <v>190</v>
      </c>
      <c r="D182" s="1" t="s">
        <v>21</v>
      </c>
      <c r="E182" s="9">
        <v>36</v>
      </c>
      <c r="F182" s="2">
        <f t="shared" si="4"/>
        <v>6840</v>
      </c>
      <c r="G182" s="5"/>
    </row>
    <row r="183" spans="1:7" ht="15.75">
      <c r="A183" s="6">
        <f>IF(C183="","",COUNTA(($C$7:C183)))</f>
        <v>152</v>
      </c>
      <c r="B183" s="7" t="s">
        <v>201</v>
      </c>
      <c r="C183" s="20">
        <v>100.8</v>
      </c>
      <c r="D183" s="1" t="s">
        <v>21</v>
      </c>
      <c r="E183" s="9">
        <v>24</v>
      </c>
      <c r="F183" s="2">
        <f t="shared" si="4"/>
        <v>2419.1999999999998</v>
      </c>
      <c r="G183" s="5"/>
    </row>
    <row r="184" spans="1:7" ht="15.75">
      <c r="A184" s="6">
        <f>IF(C184="","",COUNTA(($C$7:C184)))</f>
        <v>153</v>
      </c>
      <c r="B184" s="7" t="s">
        <v>203</v>
      </c>
      <c r="C184" s="20">
        <v>88</v>
      </c>
      <c r="D184" s="1" t="s">
        <v>21</v>
      </c>
      <c r="E184" s="9">
        <v>24</v>
      </c>
      <c r="F184" s="2">
        <f t="shared" si="4"/>
        <v>2112</v>
      </c>
      <c r="G184" s="5"/>
    </row>
    <row r="185" spans="1:7" ht="15.75">
      <c r="A185" s="6">
        <f>IF(C185="","",COUNTA(($C$7:C185)))</f>
        <v>154</v>
      </c>
      <c r="B185" s="7" t="s">
        <v>159</v>
      </c>
      <c r="C185" s="20">
        <v>610</v>
      </c>
      <c r="D185" s="1" t="s">
        <v>21</v>
      </c>
      <c r="E185" s="9">
        <v>24</v>
      </c>
      <c r="F185" s="2">
        <f t="shared" si="4"/>
        <v>14640</v>
      </c>
      <c r="G185" s="5"/>
    </row>
    <row r="186" spans="1:7" ht="15.75">
      <c r="A186" s="6">
        <f>IF(C186="","",COUNTA(($C$7:C186)))</f>
        <v>155</v>
      </c>
      <c r="B186" s="7" t="s">
        <v>201</v>
      </c>
      <c r="C186" s="20">
        <v>305</v>
      </c>
      <c r="D186" s="1" t="s">
        <v>21</v>
      </c>
      <c r="E186" s="9">
        <v>15</v>
      </c>
      <c r="F186" s="2">
        <f t="shared" si="4"/>
        <v>4575</v>
      </c>
      <c r="G186" s="5"/>
    </row>
    <row r="187" spans="1:7" ht="15.75">
      <c r="A187" s="6">
        <f>IF(C187="","",COUNTA(($C$7:C187)))</f>
        <v>156</v>
      </c>
      <c r="B187" s="7" t="s">
        <v>158</v>
      </c>
      <c r="C187" s="20">
        <v>200</v>
      </c>
      <c r="D187" s="1" t="s">
        <v>21</v>
      </c>
      <c r="E187" s="9">
        <v>15</v>
      </c>
      <c r="F187" s="2">
        <f t="shared" si="4"/>
        <v>3000</v>
      </c>
      <c r="G187" s="5"/>
    </row>
    <row r="188" spans="1:7" ht="15.75">
      <c r="A188" s="6">
        <f>IF(C188="","",COUNTA(($C$7:C188)))</f>
        <v>157</v>
      </c>
      <c r="B188" s="7" t="s">
        <v>204</v>
      </c>
      <c r="C188" s="20">
        <f>157*2</f>
        <v>314</v>
      </c>
      <c r="D188" s="1" t="s">
        <v>24</v>
      </c>
      <c r="E188" s="9">
        <v>75</v>
      </c>
      <c r="F188" s="2">
        <f t="shared" si="4"/>
        <v>23550</v>
      </c>
      <c r="G188" s="5"/>
    </row>
    <row r="189" spans="1:7" ht="18.75">
      <c r="A189" s="6" t="str">
        <f>IF(C189="","",COUNTA(($C$7:C189)))</f>
        <v/>
      </c>
      <c r="B189" s="56" t="s">
        <v>36</v>
      </c>
      <c r="C189" s="20"/>
      <c r="D189" s="19"/>
      <c r="E189" s="9"/>
      <c r="F189" s="2"/>
      <c r="G189" s="5"/>
    </row>
    <row r="190" spans="1:7" ht="21">
      <c r="A190" s="6" t="str">
        <f>IF(C190="","",COUNTA(($C$7:C190)))</f>
        <v/>
      </c>
      <c r="B190" s="57" t="s">
        <v>38</v>
      </c>
      <c r="C190" s="23"/>
      <c r="D190" s="1"/>
      <c r="E190" s="9"/>
      <c r="F190" s="2"/>
      <c r="G190" s="16"/>
    </row>
    <row r="191" spans="1:7" ht="15.75">
      <c r="A191" s="6">
        <f>IF(C191="","",COUNTA(($C$7:C191)))</f>
        <v>158</v>
      </c>
      <c r="B191" s="7" t="s">
        <v>40</v>
      </c>
      <c r="C191" s="20">
        <v>227.34</v>
      </c>
      <c r="D191" s="1" t="s">
        <v>24</v>
      </c>
      <c r="E191" s="9">
        <v>77</v>
      </c>
      <c r="F191" s="2">
        <f t="shared" si="4"/>
        <v>17505.18</v>
      </c>
      <c r="G191" s="5"/>
    </row>
    <row r="192" spans="1:7" ht="15.75">
      <c r="A192" s="6">
        <f>IF(C192="","",COUNTA(($C$7:C192)))</f>
        <v>159</v>
      </c>
      <c r="B192" s="7" t="s">
        <v>41</v>
      </c>
      <c r="C192" s="20">
        <v>99.89</v>
      </c>
      <c r="D192" s="1" t="s">
        <v>24</v>
      </c>
      <c r="E192" s="9">
        <v>233.20000000000002</v>
      </c>
      <c r="F192" s="2">
        <f t="shared" si="4"/>
        <v>23294.348000000002</v>
      </c>
      <c r="G192" s="5"/>
    </row>
    <row r="193" spans="1:7" ht="15.75">
      <c r="A193" s="6">
        <f>IF(C193="","",COUNTA(($C$7:C193)))</f>
        <v>160</v>
      </c>
      <c r="B193" s="7" t="s">
        <v>42</v>
      </c>
      <c r="C193" s="20">
        <v>29.5</v>
      </c>
      <c r="D193" s="1" t="s">
        <v>24</v>
      </c>
      <c r="E193" s="9">
        <v>68.2</v>
      </c>
      <c r="F193" s="2">
        <f t="shared" ref="F193:F247" si="5">C193*E193</f>
        <v>2011.9</v>
      </c>
      <c r="G193" s="5"/>
    </row>
    <row r="194" spans="1:7" ht="15.75">
      <c r="A194" s="6">
        <f>IF(C194="","",COUNTA(($C$7:C194)))</f>
        <v>161</v>
      </c>
      <c r="B194" s="7" t="s">
        <v>43</v>
      </c>
      <c r="C194" s="20">
        <v>26.42</v>
      </c>
      <c r="D194" s="1" t="s">
        <v>24</v>
      </c>
      <c r="E194" s="9">
        <v>68.2</v>
      </c>
      <c r="F194" s="2">
        <f t="shared" si="5"/>
        <v>1801.8440000000003</v>
      </c>
      <c r="G194" s="5"/>
    </row>
    <row r="195" spans="1:7" ht="15.75">
      <c r="A195" s="6">
        <f>IF(C195="","",COUNTA(($C$7:C195)))</f>
        <v>162</v>
      </c>
      <c r="B195" s="7" t="s">
        <v>44</v>
      </c>
      <c r="C195" s="20">
        <v>1136.1500000000001</v>
      </c>
      <c r="D195" s="1" t="s">
        <v>24</v>
      </c>
      <c r="E195" s="9">
        <v>68.2</v>
      </c>
      <c r="F195" s="2">
        <f t="shared" si="5"/>
        <v>77485.430000000008</v>
      </c>
      <c r="G195" s="5"/>
    </row>
    <row r="196" spans="1:7" ht="15.75">
      <c r="A196" s="6">
        <f>IF(C196="","",COUNTA(($C$7:C196)))</f>
        <v>163</v>
      </c>
      <c r="B196" s="7" t="s">
        <v>45</v>
      </c>
      <c r="C196" s="20">
        <v>29.91</v>
      </c>
      <c r="D196" s="1" t="s">
        <v>24</v>
      </c>
      <c r="E196" s="9">
        <v>88</v>
      </c>
      <c r="F196" s="2">
        <f t="shared" si="5"/>
        <v>2632.08</v>
      </c>
      <c r="G196" s="5"/>
    </row>
    <row r="197" spans="1:7" ht="15.75">
      <c r="A197" s="6">
        <f>IF(C197="","",COUNTA(($C$7:C197)))</f>
        <v>164</v>
      </c>
      <c r="B197" s="7" t="s">
        <v>46</v>
      </c>
      <c r="C197" s="20">
        <v>85.74</v>
      </c>
      <c r="D197" s="1" t="s">
        <v>24</v>
      </c>
      <c r="E197" s="9">
        <v>88</v>
      </c>
      <c r="F197" s="2">
        <f t="shared" si="5"/>
        <v>7545.12</v>
      </c>
      <c r="G197" s="5"/>
    </row>
    <row r="198" spans="1:7" ht="15.75">
      <c r="A198" s="6">
        <f>IF(C198="","",COUNTA(($C$7:C198)))</f>
        <v>165</v>
      </c>
      <c r="B198" s="7" t="s">
        <v>47</v>
      </c>
      <c r="C198" s="20">
        <v>29.8</v>
      </c>
      <c r="D198" s="1" t="s">
        <v>24</v>
      </c>
      <c r="E198" s="9">
        <v>110.00000000000001</v>
      </c>
      <c r="F198" s="2">
        <f t="shared" si="5"/>
        <v>3278.0000000000005</v>
      </c>
      <c r="G198" s="5"/>
    </row>
    <row r="199" spans="1:7" ht="15.75">
      <c r="A199" s="6">
        <f>IF(C199="","",COUNTA(($C$7:C199)))</f>
        <v>166</v>
      </c>
      <c r="B199" s="7" t="s">
        <v>48</v>
      </c>
      <c r="C199" s="20">
        <v>385.75</v>
      </c>
      <c r="D199" s="1" t="s">
        <v>24</v>
      </c>
      <c r="E199" s="9">
        <v>48.400000000000006</v>
      </c>
      <c r="F199" s="2">
        <f t="shared" si="5"/>
        <v>18670.300000000003</v>
      </c>
      <c r="G199" s="5"/>
    </row>
    <row r="200" spans="1:7" ht="15.75">
      <c r="A200" s="6">
        <f>IF(C200="","",COUNTA(($C$7:C200)))</f>
        <v>167</v>
      </c>
      <c r="B200" s="7" t="s">
        <v>47</v>
      </c>
      <c r="C200" s="20">
        <v>869.71</v>
      </c>
      <c r="D200" s="1" t="s">
        <v>24</v>
      </c>
      <c r="E200" s="9">
        <v>110.00000000000001</v>
      </c>
      <c r="F200" s="2">
        <f t="shared" si="5"/>
        <v>95668.10000000002</v>
      </c>
      <c r="G200" s="5"/>
    </row>
    <row r="201" spans="1:7" ht="15.75">
      <c r="A201" s="6">
        <f>IF(C201="","",COUNTA(($C$7:C201)))</f>
        <v>168</v>
      </c>
      <c r="B201" s="7" t="s">
        <v>49</v>
      </c>
      <c r="C201" s="20">
        <v>198.18</v>
      </c>
      <c r="D201" s="1" t="s">
        <v>24</v>
      </c>
      <c r="E201" s="9">
        <v>33</v>
      </c>
      <c r="F201" s="2">
        <f t="shared" si="5"/>
        <v>6539.9400000000005</v>
      </c>
      <c r="G201" s="5"/>
    </row>
    <row r="202" spans="1:7" ht="15.75">
      <c r="A202" s="6">
        <f>IF(C202="","",COUNTA(($C$7:C202)))</f>
        <v>169</v>
      </c>
      <c r="B202" s="7" t="s">
        <v>50</v>
      </c>
      <c r="C202" s="20">
        <v>59.32</v>
      </c>
      <c r="D202" s="1" t="s">
        <v>24</v>
      </c>
      <c r="E202" s="9">
        <v>41.800000000000004</v>
      </c>
      <c r="F202" s="2">
        <f t="shared" si="5"/>
        <v>2479.5760000000005</v>
      </c>
      <c r="G202" s="5"/>
    </row>
    <row r="203" spans="1:7" ht="15.75">
      <c r="A203" s="6">
        <f>IF(C203="","",COUNTA(($C$7:C203)))</f>
        <v>170</v>
      </c>
      <c r="B203" s="7" t="s">
        <v>51</v>
      </c>
      <c r="C203" s="20">
        <v>59.97</v>
      </c>
      <c r="D203" s="1" t="s">
        <v>24</v>
      </c>
      <c r="E203" s="9">
        <v>233.20000000000002</v>
      </c>
      <c r="F203" s="2">
        <f t="shared" si="5"/>
        <v>13985.004000000001</v>
      </c>
      <c r="G203" s="5"/>
    </row>
    <row r="204" spans="1:7" ht="15.75">
      <c r="A204" s="6">
        <f>IF(C204="","",COUNTA(($C$7:C204)))</f>
        <v>171</v>
      </c>
      <c r="B204" s="7" t="s">
        <v>52</v>
      </c>
      <c r="C204" s="20">
        <v>201.17</v>
      </c>
      <c r="D204" s="1" t="s">
        <v>24</v>
      </c>
      <c r="E204" s="9">
        <v>121.00000000000001</v>
      </c>
      <c r="F204" s="2">
        <f t="shared" si="5"/>
        <v>24341.57</v>
      </c>
      <c r="G204" s="5"/>
    </row>
    <row r="205" spans="1:7" ht="15.75">
      <c r="A205" s="6">
        <f>IF(C205="","",COUNTA(($C$7:C205)))</f>
        <v>172</v>
      </c>
      <c r="B205" s="7" t="s">
        <v>53</v>
      </c>
      <c r="C205" s="20">
        <v>12.15</v>
      </c>
      <c r="D205" s="1" t="s">
        <v>24</v>
      </c>
      <c r="E205" s="9">
        <v>110.00000000000001</v>
      </c>
      <c r="F205" s="2">
        <f t="shared" si="5"/>
        <v>1336.5000000000002</v>
      </c>
      <c r="G205" s="5"/>
    </row>
    <row r="206" spans="1:7" ht="15.75">
      <c r="A206" s="6">
        <f>IF(C206="","",COUNTA(($C$7:C206)))</f>
        <v>173</v>
      </c>
      <c r="B206" s="7" t="s">
        <v>54</v>
      </c>
      <c r="C206" s="20">
        <v>52.26</v>
      </c>
      <c r="D206" s="1" t="s">
        <v>24</v>
      </c>
      <c r="E206" s="9">
        <v>261.8</v>
      </c>
      <c r="F206" s="2">
        <f t="shared" si="5"/>
        <v>13681.668</v>
      </c>
      <c r="G206" s="5"/>
    </row>
    <row r="207" spans="1:7" ht="15.75">
      <c r="A207" s="6">
        <f>IF(C207="","",COUNTA(($C$7:C207)))</f>
        <v>174</v>
      </c>
      <c r="B207" s="7" t="s">
        <v>55</v>
      </c>
      <c r="C207" s="20">
        <v>60.56</v>
      </c>
      <c r="D207" s="1" t="s">
        <v>24</v>
      </c>
      <c r="E207" s="9">
        <v>121.00000000000001</v>
      </c>
      <c r="F207" s="2">
        <f t="shared" si="5"/>
        <v>7327.7600000000011</v>
      </c>
      <c r="G207" s="5"/>
    </row>
    <row r="208" spans="1:7" ht="15.75">
      <c r="A208" s="6">
        <f>IF(C208="","",COUNTA(($C$7:C208)))</f>
        <v>175</v>
      </c>
      <c r="B208" s="7" t="s">
        <v>56</v>
      </c>
      <c r="C208" s="20">
        <v>6.34</v>
      </c>
      <c r="D208" s="1" t="s">
        <v>24</v>
      </c>
      <c r="E208" s="9">
        <v>110.00000000000001</v>
      </c>
      <c r="F208" s="2">
        <f t="shared" si="5"/>
        <v>697.40000000000009</v>
      </c>
      <c r="G208" s="5"/>
    </row>
    <row r="209" spans="1:7" ht="15.75">
      <c r="A209" s="6">
        <f>IF(C209="","",COUNTA(($C$7:C209)))</f>
        <v>176</v>
      </c>
      <c r="B209" s="7" t="s">
        <v>57</v>
      </c>
      <c r="C209" s="20">
        <v>16.760000000000002</v>
      </c>
      <c r="D209" s="1" t="s">
        <v>24</v>
      </c>
      <c r="E209" s="9">
        <v>176</v>
      </c>
      <c r="F209" s="2">
        <f t="shared" si="5"/>
        <v>2949.76</v>
      </c>
      <c r="G209" s="5"/>
    </row>
    <row r="210" spans="1:7" ht="15.75">
      <c r="A210" s="6">
        <f>IF(C210="","",COUNTA(($C$7:C210)))</f>
        <v>177</v>
      </c>
      <c r="B210" s="7" t="s">
        <v>58</v>
      </c>
      <c r="C210" s="20">
        <v>33.299999999999997</v>
      </c>
      <c r="D210" s="1" t="s">
        <v>24</v>
      </c>
      <c r="E210" s="9">
        <v>74.58</v>
      </c>
      <c r="F210" s="2">
        <f t="shared" si="5"/>
        <v>2483.5139999999997</v>
      </c>
      <c r="G210" s="5"/>
    </row>
    <row r="211" spans="1:7" ht="15.75">
      <c r="A211" s="6">
        <f>IF(C211="","",COUNTA(($C$7:C211)))</f>
        <v>178</v>
      </c>
      <c r="B211" s="7" t="s">
        <v>59</v>
      </c>
      <c r="C211" s="20">
        <v>56.57</v>
      </c>
      <c r="D211" s="1" t="s">
        <v>24</v>
      </c>
      <c r="E211" s="9">
        <v>45.54</v>
      </c>
      <c r="F211" s="2">
        <f t="shared" si="5"/>
        <v>2576.1977999999999</v>
      </c>
      <c r="G211" s="5"/>
    </row>
    <row r="212" spans="1:7" ht="15.75">
      <c r="A212" s="6">
        <f>IF(C212="","",COUNTA(($C$7:C212)))</f>
        <v>179</v>
      </c>
      <c r="B212" s="7" t="s">
        <v>57</v>
      </c>
      <c r="C212" s="20">
        <v>172.3</v>
      </c>
      <c r="D212" s="1" t="s">
        <v>24</v>
      </c>
      <c r="E212" s="9">
        <v>176</v>
      </c>
      <c r="F212" s="2">
        <f t="shared" si="5"/>
        <v>30324.800000000003</v>
      </c>
      <c r="G212" s="5"/>
    </row>
    <row r="213" spans="1:7" ht="15.75">
      <c r="A213" s="6">
        <f>IF(C213="","",COUNTA(($C$7:C213)))</f>
        <v>180</v>
      </c>
      <c r="B213" s="7" t="s">
        <v>60</v>
      </c>
      <c r="C213" s="20">
        <v>390.58</v>
      </c>
      <c r="D213" s="1" t="s">
        <v>24</v>
      </c>
      <c r="E213" s="9">
        <v>132</v>
      </c>
      <c r="F213" s="2">
        <f t="shared" si="5"/>
        <v>51556.56</v>
      </c>
      <c r="G213" s="5"/>
    </row>
    <row r="214" spans="1:7" ht="15.75">
      <c r="A214" s="6">
        <f>IF(C214="","",COUNTA(($C$7:C214)))</f>
        <v>181</v>
      </c>
      <c r="B214" s="7" t="s">
        <v>61</v>
      </c>
      <c r="C214" s="20">
        <v>16.71</v>
      </c>
      <c r="D214" s="1" t="s">
        <v>24</v>
      </c>
      <c r="E214" s="9">
        <v>187.00000000000003</v>
      </c>
      <c r="F214" s="2">
        <f t="shared" si="5"/>
        <v>3124.7700000000004</v>
      </c>
      <c r="G214" s="5"/>
    </row>
    <row r="215" spans="1:7" ht="21">
      <c r="A215" s="6" t="str">
        <f>IF(C215="","",COUNTA(($C$7:C215)))</f>
        <v/>
      </c>
      <c r="B215" s="57" t="s">
        <v>149</v>
      </c>
      <c r="C215" s="23"/>
      <c r="D215" s="1"/>
      <c r="E215" s="9"/>
      <c r="F215" s="2"/>
      <c r="G215" s="16"/>
    </row>
    <row r="216" spans="1:7" ht="15.75">
      <c r="A216" s="6">
        <f>IF(C216="","",COUNTA(($C$7:C216)))</f>
        <v>182</v>
      </c>
      <c r="B216" s="7" t="s">
        <v>62</v>
      </c>
      <c r="C216" s="20">
        <v>1479.76</v>
      </c>
      <c r="D216" s="1" t="s">
        <v>24</v>
      </c>
      <c r="E216" s="9">
        <v>204.60000000000002</v>
      </c>
      <c r="F216" s="2">
        <f t="shared" si="5"/>
        <v>302758.89600000001</v>
      </c>
      <c r="G216" s="5"/>
    </row>
    <row r="217" spans="1:7" ht="15.75">
      <c r="A217" s="6">
        <f>IF(C217="","",COUNTA(($C$7:C217)))</f>
        <v>183</v>
      </c>
      <c r="B217" s="7" t="s">
        <v>63</v>
      </c>
      <c r="C217" s="20">
        <v>511.12</v>
      </c>
      <c r="D217" s="1" t="s">
        <v>24</v>
      </c>
      <c r="E217" s="9">
        <v>145.20000000000002</v>
      </c>
      <c r="F217" s="2">
        <f t="shared" si="5"/>
        <v>74214.624000000011</v>
      </c>
      <c r="G217" s="5"/>
    </row>
    <row r="218" spans="1:7" ht="15.75">
      <c r="A218" s="6">
        <f>IF(C218="","",COUNTA(($C$7:C218)))</f>
        <v>184</v>
      </c>
      <c r="B218" s="7" t="s">
        <v>64</v>
      </c>
      <c r="C218" s="20">
        <v>305.92</v>
      </c>
      <c r="D218" s="1" t="s">
        <v>24</v>
      </c>
      <c r="E218" s="9">
        <v>330.00000000000006</v>
      </c>
      <c r="F218" s="2">
        <f t="shared" si="5"/>
        <v>100953.60000000002</v>
      </c>
      <c r="G218" s="5"/>
    </row>
    <row r="219" spans="1:7" ht="15.75">
      <c r="A219" s="6">
        <f>IF(C219="","",COUNTA(($C$7:C219)))</f>
        <v>185</v>
      </c>
      <c r="B219" s="7" t="s">
        <v>65</v>
      </c>
      <c r="C219" s="20">
        <v>59.6</v>
      </c>
      <c r="D219" s="1" t="s">
        <v>24</v>
      </c>
      <c r="E219" s="9">
        <v>330.00000000000006</v>
      </c>
      <c r="F219" s="2">
        <f t="shared" si="5"/>
        <v>19668.000000000004</v>
      </c>
      <c r="G219" s="5"/>
    </row>
    <row r="220" spans="1:7" ht="15.75">
      <c r="A220" s="6">
        <f>IF(C220="","",COUNTA(($C$7:C220)))</f>
        <v>186</v>
      </c>
      <c r="B220" s="7" t="s">
        <v>66</v>
      </c>
      <c r="C220" s="20">
        <v>179.75</v>
      </c>
      <c r="D220" s="1" t="s">
        <v>24</v>
      </c>
      <c r="E220" s="9">
        <v>330.00000000000006</v>
      </c>
      <c r="F220" s="2">
        <f t="shared" si="5"/>
        <v>59317.500000000007</v>
      </c>
      <c r="G220" s="5"/>
    </row>
    <row r="221" spans="1:7" ht="15.75">
      <c r="A221" s="6">
        <f>IF(C221="","",COUNTA(($C$7:C221)))</f>
        <v>187</v>
      </c>
      <c r="B221" s="7" t="s">
        <v>67</v>
      </c>
      <c r="C221" s="20">
        <v>28.54</v>
      </c>
      <c r="D221" s="1" t="s">
        <v>24</v>
      </c>
      <c r="E221" s="9">
        <v>363.00000000000006</v>
      </c>
      <c r="F221" s="2">
        <f t="shared" si="5"/>
        <v>10360.02</v>
      </c>
      <c r="G221" s="5"/>
    </row>
    <row r="222" spans="1:7" ht="15.75">
      <c r="A222" s="6">
        <f>IF(C222="","",COUNTA(($C$7:C222)))</f>
        <v>188</v>
      </c>
      <c r="B222" s="7" t="s">
        <v>68</v>
      </c>
      <c r="C222" s="20">
        <v>34.21</v>
      </c>
      <c r="D222" s="1" t="s">
        <v>24</v>
      </c>
      <c r="E222" s="9">
        <v>409.20000000000005</v>
      </c>
      <c r="F222" s="2">
        <f t="shared" si="5"/>
        <v>13998.732000000002</v>
      </c>
      <c r="G222" s="5"/>
    </row>
    <row r="223" spans="1:7" ht="15.75">
      <c r="A223" s="6">
        <f>IF(C223="","",COUNTA(($C$7:C223)))</f>
        <v>189</v>
      </c>
      <c r="B223" s="7" t="s">
        <v>55</v>
      </c>
      <c r="C223" s="20">
        <v>118.4</v>
      </c>
      <c r="D223" s="1" t="s">
        <v>24</v>
      </c>
      <c r="E223" s="9">
        <v>363.00000000000006</v>
      </c>
      <c r="F223" s="2">
        <f t="shared" si="5"/>
        <v>42979.200000000012</v>
      </c>
      <c r="G223" s="5"/>
    </row>
    <row r="224" spans="1:7" ht="15.75">
      <c r="A224" s="6">
        <f>IF(C224="","",COUNTA(($C$7:C224)))</f>
        <v>190</v>
      </c>
      <c r="B224" s="7" t="s">
        <v>47</v>
      </c>
      <c r="C224" s="20">
        <v>127.52</v>
      </c>
      <c r="D224" s="1" t="s">
        <v>24</v>
      </c>
      <c r="E224" s="9">
        <v>330.00000000000006</v>
      </c>
      <c r="F224" s="2">
        <f t="shared" si="5"/>
        <v>42081.600000000006</v>
      </c>
      <c r="G224" s="5"/>
    </row>
    <row r="225" spans="1:7" ht="15.75">
      <c r="A225" s="6">
        <f>IF(C225="","",COUNTA(($C$7:C225)))</f>
        <v>191</v>
      </c>
      <c r="B225" s="7" t="s">
        <v>69</v>
      </c>
      <c r="C225" s="20">
        <v>149.84</v>
      </c>
      <c r="D225" s="1" t="s">
        <v>24</v>
      </c>
      <c r="E225" s="9">
        <v>330.00000000000006</v>
      </c>
      <c r="F225" s="2">
        <f t="shared" si="5"/>
        <v>49447.200000000012</v>
      </c>
      <c r="G225" s="5"/>
    </row>
    <row r="226" spans="1:7" ht="15.75">
      <c r="A226" s="6">
        <f>IF(C226="","",COUNTA(($C$7:C226)))</f>
        <v>192</v>
      </c>
      <c r="B226" s="7" t="s">
        <v>70</v>
      </c>
      <c r="C226" s="20">
        <v>30.05</v>
      </c>
      <c r="D226" s="1" t="s">
        <v>24</v>
      </c>
      <c r="E226" s="9">
        <v>330.00000000000006</v>
      </c>
      <c r="F226" s="2">
        <f t="shared" si="5"/>
        <v>9916.5000000000018</v>
      </c>
      <c r="G226" s="5"/>
    </row>
    <row r="227" spans="1:7" ht="15.75">
      <c r="A227" s="6">
        <f>IF(C227="","",COUNTA(($C$7:C227)))</f>
        <v>193</v>
      </c>
      <c r="B227" s="7" t="s">
        <v>71</v>
      </c>
      <c r="C227" s="20">
        <v>39.03</v>
      </c>
      <c r="D227" s="1" t="s">
        <v>24</v>
      </c>
      <c r="E227" s="9">
        <v>204.60000000000002</v>
      </c>
      <c r="F227" s="2">
        <f t="shared" si="5"/>
        <v>7985.5380000000014</v>
      </c>
      <c r="G227" s="5"/>
    </row>
    <row r="228" spans="1:7" ht="15.75">
      <c r="A228" s="6">
        <f>IF(C228="","",COUNTA(($C$7:C228)))</f>
        <v>194</v>
      </c>
      <c r="B228" s="7" t="s">
        <v>44</v>
      </c>
      <c r="C228" s="20">
        <v>30.21</v>
      </c>
      <c r="D228" s="1" t="s">
        <v>24</v>
      </c>
      <c r="E228" s="9">
        <v>204.60000000000002</v>
      </c>
      <c r="F228" s="2">
        <f t="shared" si="5"/>
        <v>6180.9660000000013</v>
      </c>
      <c r="G228" s="5"/>
    </row>
    <row r="229" spans="1:7" ht="15.75">
      <c r="A229" s="6">
        <f>IF(C229="","",COUNTA(($C$7:C229)))</f>
        <v>195</v>
      </c>
      <c r="B229" s="7" t="s">
        <v>46</v>
      </c>
      <c r="C229" s="20">
        <v>22.72</v>
      </c>
      <c r="D229" s="1" t="s">
        <v>24</v>
      </c>
      <c r="E229" s="9">
        <v>264</v>
      </c>
      <c r="F229" s="2">
        <f t="shared" si="5"/>
        <v>5998.08</v>
      </c>
      <c r="G229" s="5"/>
    </row>
    <row r="230" spans="1:7" ht="15.75">
      <c r="A230" s="6">
        <f>IF(C230="","",COUNTA(($C$7:C230)))</f>
        <v>196</v>
      </c>
      <c r="B230" s="7" t="s">
        <v>72</v>
      </c>
      <c r="C230" s="20">
        <v>29.59</v>
      </c>
      <c r="D230" s="1" t="s">
        <v>24</v>
      </c>
      <c r="E230" s="9">
        <v>99</v>
      </c>
      <c r="F230" s="2">
        <f t="shared" si="5"/>
        <v>2929.41</v>
      </c>
      <c r="G230" s="5"/>
    </row>
    <row r="231" spans="1:7" ht="15.75">
      <c r="A231" s="6">
        <f>IF(C231="","",COUNTA(($C$7:C231)))</f>
        <v>197</v>
      </c>
      <c r="B231" s="7" t="s">
        <v>73</v>
      </c>
      <c r="C231" s="20">
        <v>59.69</v>
      </c>
      <c r="D231" s="1" t="s">
        <v>24</v>
      </c>
      <c r="E231" s="9">
        <v>145.20000000000002</v>
      </c>
      <c r="F231" s="2">
        <f t="shared" si="5"/>
        <v>8666.9880000000012</v>
      </c>
      <c r="G231" s="5"/>
    </row>
    <row r="232" spans="1:7" ht="15.75">
      <c r="A232" s="6">
        <f>IF(C232="","",COUNTA(($C$7:C232)))</f>
        <v>198</v>
      </c>
      <c r="B232" s="7" t="s">
        <v>74</v>
      </c>
      <c r="C232" s="20">
        <v>6.99</v>
      </c>
      <c r="D232" s="1" t="s">
        <v>24</v>
      </c>
      <c r="E232" s="9">
        <v>145.20000000000002</v>
      </c>
      <c r="F232" s="2">
        <f t="shared" si="5"/>
        <v>1014.9480000000002</v>
      </c>
      <c r="G232" s="5"/>
    </row>
    <row r="233" spans="1:7" ht="15.75">
      <c r="A233" s="6">
        <f>IF(C233="","",COUNTA(($C$7:C233)))</f>
        <v>199</v>
      </c>
      <c r="B233" s="7" t="s">
        <v>75</v>
      </c>
      <c r="C233" s="20">
        <v>30.04</v>
      </c>
      <c r="D233" s="1" t="s">
        <v>24</v>
      </c>
      <c r="E233" s="9">
        <v>264</v>
      </c>
      <c r="F233" s="2">
        <f t="shared" si="5"/>
        <v>7930.5599999999995</v>
      </c>
      <c r="G233" s="5"/>
    </row>
    <row r="234" spans="1:7" ht="15.75">
      <c r="A234" s="6">
        <f>IF(C234="","",COUNTA(($C$7:C234)))</f>
        <v>200</v>
      </c>
      <c r="B234" s="7" t="s">
        <v>76</v>
      </c>
      <c r="C234" s="20">
        <v>69.31</v>
      </c>
      <c r="D234" s="1" t="s">
        <v>24</v>
      </c>
      <c r="E234" s="9">
        <v>330.00000000000006</v>
      </c>
      <c r="F234" s="2">
        <f t="shared" si="5"/>
        <v>22872.300000000003</v>
      </c>
      <c r="G234" s="5"/>
    </row>
    <row r="235" spans="1:7" ht="15.75">
      <c r="A235" s="6">
        <f>IF(C235="","",COUNTA(($C$7:C235)))</f>
        <v>201</v>
      </c>
      <c r="B235" s="7" t="s">
        <v>77</v>
      </c>
      <c r="C235" s="20">
        <v>14.2</v>
      </c>
      <c r="D235" s="1" t="s">
        <v>24</v>
      </c>
      <c r="E235" s="9">
        <v>125.4</v>
      </c>
      <c r="F235" s="2">
        <f t="shared" si="5"/>
        <v>1780.68</v>
      </c>
      <c r="G235" s="5"/>
    </row>
    <row r="236" spans="1:7" ht="15.75">
      <c r="A236" s="6">
        <f>IF(C236="","",COUNTA(($C$7:C236)))</f>
        <v>202</v>
      </c>
      <c r="B236" s="7" t="s">
        <v>78</v>
      </c>
      <c r="C236" s="20">
        <v>28.4</v>
      </c>
      <c r="D236" s="1" t="s">
        <v>24</v>
      </c>
      <c r="E236" s="9">
        <v>125.4</v>
      </c>
      <c r="F236" s="2">
        <f t="shared" si="5"/>
        <v>3561.36</v>
      </c>
      <c r="G236" s="5"/>
    </row>
    <row r="237" spans="1:7" ht="15.75">
      <c r="A237" s="6">
        <f>IF(C237="","",COUNTA(($C$7:C237)))</f>
        <v>203</v>
      </c>
      <c r="B237" s="7" t="s">
        <v>46</v>
      </c>
      <c r="C237" s="20">
        <v>29.49</v>
      </c>
      <c r="D237" s="1" t="s">
        <v>24</v>
      </c>
      <c r="E237" s="9">
        <v>264</v>
      </c>
      <c r="F237" s="2">
        <f t="shared" si="5"/>
        <v>7785.36</v>
      </c>
      <c r="G237" s="5"/>
    </row>
    <row r="238" spans="1:7" ht="15.75">
      <c r="A238" s="6">
        <f>IF(C238="","",COUNTA(($C$7:C238)))</f>
        <v>204</v>
      </c>
      <c r="B238" s="7" t="s">
        <v>79</v>
      </c>
      <c r="C238" s="20">
        <v>14.29</v>
      </c>
      <c r="D238" s="1" t="s">
        <v>24</v>
      </c>
      <c r="E238" s="9">
        <v>125.4</v>
      </c>
      <c r="F238" s="2">
        <f t="shared" si="5"/>
        <v>1791.9659999999999</v>
      </c>
      <c r="G238" s="5"/>
    </row>
    <row r="239" spans="1:7" ht="15.75">
      <c r="A239" s="6">
        <f>IF(C239="","",COUNTA(($C$7:C239)))</f>
        <v>205</v>
      </c>
      <c r="B239" s="7" t="s">
        <v>80</v>
      </c>
      <c r="C239" s="20">
        <v>14.72</v>
      </c>
      <c r="D239" s="1" t="s">
        <v>24</v>
      </c>
      <c r="E239" s="9">
        <v>125.4</v>
      </c>
      <c r="F239" s="2">
        <f t="shared" si="5"/>
        <v>1845.8880000000001</v>
      </c>
      <c r="G239" s="5"/>
    </row>
    <row r="240" spans="1:7" ht="15.75">
      <c r="A240" s="6">
        <f>IF(C240="","",COUNTA(($C$7:C240)))</f>
        <v>206</v>
      </c>
      <c r="B240" s="7" t="s">
        <v>83</v>
      </c>
      <c r="C240" s="20">
        <v>29.64</v>
      </c>
      <c r="D240" s="1" t="s">
        <v>24</v>
      </c>
      <c r="E240" s="9">
        <v>660.00000000000011</v>
      </c>
      <c r="F240" s="2">
        <f t="shared" si="5"/>
        <v>19562.400000000005</v>
      </c>
      <c r="G240" s="5"/>
    </row>
    <row r="241" spans="1:7" ht="15.75">
      <c r="A241" s="6">
        <f>IF(C241="","",COUNTA(($C$7:C241)))</f>
        <v>207</v>
      </c>
      <c r="B241" s="7" t="s">
        <v>84</v>
      </c>
      <c r="C241" s="20">
        <v>29.11</v>
      </c>
      <c r="D241" s="1" t="s">
        <v>24</v>
      </c>
      <c r="E241" s="9">
        <v>660.00000000000011</v>
      </c>
      <c r="F241" s="2">
        <f t="shared" si="5"/>
        <v>19212.600000000002</v>
      </c>
      <c r="G241" s="5"/>
    </row>
    <row r="242" spans="1:7" ht="15.75">
      <c r="A242" s="6">
        <f>IF(C242="","",COUNTA(($C$7:C242)))</f>
        <v>208</v>
      </c>
      <c r="B242" s="7" t="s">
        <v>85</v>
      </c>
      <c r="C242" s="20">
        <v>29.77</v>
      </c>
      <c r="D242" s="1" t="s">
        <v>24</v>
      </c>
      <c r="E242" s="9">
        <v>660.00000000000011</v>
      </c>
      <c r="F242" s="2">
        <f t="shared" si="5"/>
        <v>19648.200000000004</v>
      </c>
      <c r="G242" s="5"/>
    </row>
    <row r="243" spans="1:7" ht="15.75">
      <c r="A243" s="6">
        <f>IF(C243="","",COUNTA(($C$7:C243)))</f>
        <v>209</v>
      </c>
      <c r="B243" s="7" t="s">
        <v>58</v>
      </c>
      <c r="C243" s="20">
        <v>15.69</v>
      </c>
      <c r="D243" s="1" t="s">
        <v>24</v>
      </c>
      <c r="E243" s="9">
        <v>223.74</v>
      </c>
      <c r="F243" s="2">
        <f t="shared" si="5"/>
        <v>3510.4805999999999</v>
      </c>
      <c r="G243" s="5"/>
    </row>
    <row r="244" spans="1:7" ht="15.75">
      <c r="A244" s="6">
        <f>IF(C244="","",COUNTA(($C$7:C244)))</f>
        <v>210</v>
      </c>
      <c r="B244" s="7" t="s">
        <v>86</v>
      </c>
      <c r="C244" s="20">
        <v>46.73</v>
      </c>
      <c r="D244" s="1" t="s">
        <v>24</v>
      </c>
      <c r="E244" s="9">
        <v>136.62</v>
      </c>
      <c r="F244" s="2">
        <f t="shared" si="5"/>
        <v>6384.2525999999998</v>
      </c>
      <c r="G244" s="5"/>
    </row>
    <row r="245" spans="1:7" ht="15.75">
      <c r="A245" s="6">
        <f>IF(C245="","",COUNTA(($C$7:C245)))</f>
        <v>211</v>
      </c>
      <c r="B245" s="7" t="s">
        <v>87</v>
      </c>
      <c r="C245" s="20">
        <v>13.49</v>
      </c>
      <c r="D245" s="1" t="s">
        <v>24</v>
      </c>
      <c r="E245" s="9">
        <v>54.12</v>
      </c>
      <c r="F245" s="2">
        <f t="shared" si="5"/>
        <v>730.0788</v>
      </c>
      <c r="G245" s="5"/>
    </row>
    <row r="246" spans="1:7" ht="15.75">
      <c r="A246" s="6">
        <f>IF(C246="","",COUNTA(($C$7:C246)))</f>
        <v>212</v>
      </c>
      <c r="B246" s="7" t="s">
        <v>81</v>
      </c>
      <c r="C246" s="20">
        <v>6.28</v>
      </c>
      <c r="D246" s="1" t="s">
        <v>24</v>
      </c>
      <c r="E246" s="9">
        <v>330.00000000000006</v>
      </c>
      <c r="F246" s="2">
        <f t="shared" si="5"/>
        <v>2072.4000000000005</v>
      </c>
      <c r="G246" s="5"/>
    </row>
    <row r="247" spans="1:7" ht="15.75">
      <c r="A247" s="6">
        <f>IF(C247="","",COUNTA(($C$7:C247)))</f>
        <v>213</v>
      </c>
      <c r="B247" s="7" t="s">
        <v>82</v>
      </c>
      <c r="C247" s="20">
        <v>30.87</v>
      </c>
      <c r="D247" s="1" t="s">
        <v>24</v>
      </c>
      <c r="E247" s="9">
        <v>528</v>
      </c>
      <c r="F247" s="2">
        <f t="shared" si="5"/>
        <v>16299.36</v>
      </c>
      <c r="G247" s="5"/>
    </row>
    <row r="248" spans="1:7" ht="21">
      <c r="A248" s="6" t="str">
        <f>IF(C248="","",COUNTA(($C$7:C248)))</f>
        <v/>
      </c>
      <c r="B248" s="57" t="s">
        <v>125</v>
      </c>
      <c r="C248" s="23"/>
      <c r="D248" s="1"/>
      <c r="E248" s="9"/>
      <c r="F248" s="2"/>
      <c r="G248" s="16"/>
    </row>
    <row r="249" spans="1:7" ht="15.75">
      <c r="A249" s="6">
        <f>IF(C249="","",COUNTA(($C$7:C249)))</f>
        <v>214</v>
      </c>
      <c r="B249" s="7" t="s">
        <v>88</v>
      </c>
      <c r="C249" s="20">
        <v>261.2</v>
      </c>
      <c r="D249" s="1" t="s">
        <v>24</v>
      </c>
      <c r="E249" s="9">
        <v>33</v>
      </c>
      <c r="F249" s="2">
        <f t="shared" ref="F249:F311" si="6">C249*E249</f>
        <v>8619.6</v>
      </c>
      <c r="G249" s="5"/>
    </row>
    <row r="250" spans="1:7" ht="15.75">
      <c r="A250" s="6">
        <f>IF(C250="","",COUNTA(($C$7:C250)))</f>
        <v>215</v>
      </c>
      <c r="B250" s="7" t="s">
        <v>89</v>
      </c>
      <c r="C250" s="20">
        <v>141.54</v>
      </c>
      <c r="D250" s="1" t="s">
        <v>24</v>
      </c>
      <c r="E250" s="9">
        <v>33</v>
      </c>
      <c r="F250" s="2">
        <f t="shared" si="6"/>
        <v>4670.82</v>
      </c>
      <c r="G250" s="5"/>
    </row>
    <row r="251" spans="1:7" ht="15.75">
      <c r="A251" s="6">
        <f>IF(C251="","",COUNTA(($C$7:C251)))</f>
        <v>216</v>
      </c>
      <c r="B251" s="7" t="s">
        <v>90</v>
      </c>
      <c r="C251" s="20">
        <v>78.14</v>
      </c>
      <c r="D251" s="1" t="s">
        <v>24</v>
      </c>
      <c r="E251" s="9">
        <v>41.800000000000004</v>
      </c>
      <c r="F251" s="2">
        <f t="shared" si="6"/>
        <v>3266.2520000000004</v>
      </c>
      <c r="G251" s="5"/>
    </row>
    <row r="252" spans="1:7" ht="15.75">
      <c r="A252" s="6">
        <f>IF(C252="","",COUNTA(($C$7:C252)))</f>
        <v>217</v>
      </c>
      <c r="B252" s="7" t="s">
        <v>91</v>
      </c>
      <c r="C252" s="20">
        <v>323.32</v>
      </c>
      <c r="D252" s="1" t="s">
        <v>24</v>
      </c>
      <c r="E252" s="9">
        <v>48.400000000000006</v>
      </c>
      <c r="F252" s="2">
        <f t="shared" si="6"/>
        <v>15648.688000000002</v>
      </c>
      <c r="G252" s="5"/>
    </row>
    <row r="253" spans="1:7" ht="15.75">
      <c r="A253" s="6">
        <f>IF(C253="","",COUNTA(($C$7:C253)))</f>
        <v>218</v>
      </c>
      <c r="B253" s="7" t="s">
        <v>92</v>
      </c>
      <c r="C253" s="20">
        <v>10.64</v>
      </c>
      <c r="D253" s="1" t="s">
        <v>24</v>
      </c>
      <c r="E253" s="9">
        <v>48.400000000000006</v>
      </c>
      <c r="F253" s="2">
        <f t="shared" si="6"/>
        <v>514.97600000000011</v>
      </c>
      <c r="G253" s="5"/>
    </row>
    <row r="254" spans="1:7" ht="15.75">
      <c r="A254" s="6">
        <f>IF(C254="","",COUNTA(($C$7:C254)))</f>
        <v>219</v>
      </c>
      <c r="B254" s="7" t="s">
        <v>73</v>
      </c>
      <c r="C254" s="20">
        <v>47.09</v>
      </c>
      <c r="D254" s="1" t="s">
        <v>24</v>
      </c>
      <c r="E254" s="9">
        <v>48.400000000000006</v>
      </c>
      <c r="F254" s="2">
        <f t="shared" si="6"/>
        <v>2279.1560000000004</v>
      </c>
      <c r="G254" s="5"/>
    </row>
    <row r="255" spans="1:7" ht="15.75">
      <c r="A255" s="6">
        <f>IF(C255="","",COUNTA(($C$7:C255)))</f>
        <v>220</v>
      </c>
      <c r="B255" s="7" t="s">
        <v>44</v>
      </c>
      <c r="C255" s="20">
        <v>188.58</v>
      </c>
      <c r="D255" s="1" t="s">
        <v>24</v>
      </c>
      <c r="E255" s="9">
        <v>68.2</v>
      </c>
      <c r="F255" s="2">
        <f t="shared" si="6"/>
        <v>12861.156000000001</v>
      </c>
      <c r="G255" s="5"/>
    </row>
    <row r="256" spans="1:7" ht="15.75">
      <c r="A256" s="6">
        <f>IF(C256="","",COUNTA(($C$7:C256)))</f>
        <v>221</v>
      </c>
      <c r="B256" s="7" t="s">
        <v>71</v>
      </c>
      <c r="C256" s="20">
        <v>38.72</v>
      </c>
      <c r="D256" s="1" t="s">
        <v>24</v>
      </c>
      <c r="E256" s="9">
        <v>68.2</v>
      </c>
      <c r="F256" s="2">
        <f t="shared" si="6"/>
        <v>2640.7040000000002</v>
      </c>
      <c r="G256" s="5"/>
    </row>
    <row r="257" spans="1:7" ht="15.75">
      <c r="A257" s="6">
        <f>IF(C257="","",COUNTA(($C$7:C257)))</f>
        <v>222</v>
      </c>
      <c r="B257" s="7" t="s">
        <v>93</v>
      </c>
      <c r="C257" s="20">
        <v>74.2</v>
      </c>
      <c r="D257" s="1" t="s">
        <v>24</v>
      </c>
      <c r="E257" s="9">
        <v>48.400000000000006</v>
      </c>
      <c r="F257" s="2">
        <f t="shared" si="6"/>
        <v>3591.2800000000007</v>
      </c>
      <c r="G257" s="5"/>
    </row>
    <row r="258" spans="1:7" ht="15.75">
      <c r="A258" s="6">
        <f>IF(C258="","",COUNTA(($C$7:C258)))</f>
        <v>223</v>
      </c>
      <c r="B258" s="7" t="s">
        <v>94</v>
      </c>
      <c r="C258" s="20">
        <v>676.38</v>
      </c>
      <c r="D258" s="1" t="s">
        <v>24</v>
      </c>
      <c r="E258" s="9">
        <v>68.2</v>
      </c>
      <c r="F258" s="2">
        <f t="shared" si="6"/>
        <v>46129.116000000002</v>
      </c>
      <c r="G258" s="5"/>
    </row>
    <row r="259" spans="1:7" ht="15.75">
      <c r="A259" s="6">
        <f>IF(C259="","",COUNTA(($C$7:C259)))</f>
        <v>224</v>
      </c>
      <c r="B259" s="7" t="s">
        <v>43</v>
      </c>
      <c r="C259" s="20">
        <v>139.52000000000001</v>
      </c>
      <c r="D259" s="1" t="s">
        <v>24</v>
      </c>
      <c r="E259" s="9">
        <v>68.2</v>
      </c>
      <c r="F259" s="2">
        <f t="shared" si="6"/>
        <v>9515.264000000001</v>
      </c>
      <c r="G259" s="5"/>
    </row>
    <row r="260" spans="1:7" ht="15.75">
      <c r="A260" s="6">
        <f>IF(C260="","",COUNTA(($C$7:C260)))</f>
        <v>225</v>
      </c>
      <c r="B260" s="7" t="s">
        <v>42</v>
      </c>
      <c r="C260" s="20">
        <v>87.76</v>
      </c>
      <c r="D260" s="1" t="s">
        <v>24</v>
      </c>
      <c r="E260" s="9">
        <v>68.2</v>
      </c>
      <c r="F260" s="2">
        <f t="shared" si="6"/>
        <v>5985.2320000000009</v>
      </c>
      <c r="G260" s="5"/>
    </row>
    <row r="261" spans="1:7" ht="15.75">
      <c r="A261" s="6">
        <f>IF(C261="","",COUNTA(($C$7:C261)))</f>
        <v>226</v>
      </c>
      <c r="B261" s="7" t="s">
        <v>44</v>
      </c>
      <c r="C261" s="20">
        <v>118.62</v>
      </c>
      <c r="D261" s="1" t="s">
        <v>24</v>
      </c>
      <c r="E261" s="9">
        <v>68.2</v>
      </c>
      <c r="F261" s="2">
        <f t="shared" si="6"/>
        <v>8089.8840000000009</v>
      </c>
      <c r="G261" s="5"/>
    </row>
    <row r="262" spans="1:7" ht="15.75">
      <c r="A262" s="6">
        <f>IF(C262="","",COUNTA(($C$7:C262)))</f>
        <v>227</v>
      </c>
      <c r="B262" s="7" t="s">
        <v>95</v>
      </c>
      <c r="C262" s="20">
        <v>59.52</v>
      </c>
      <c r="D262" s="1" t="s">
        <v>24</v>
      </c>
      <c r="E262" s="9">
        <v>68.2</v>
      </c>
      <c r="F262" s="2">
        <f t="shared" si="6"/>
        <v>4059.2640000000006</v>
      </c>
      <c r="G262" s="5"/>
    </row>
    <row r="263" spans="1:7" ht="15.75">
      <c r="A263" s="6">
        <f>IF(C263="","",COUNTA(($C$7:C263)))</f>
        <v>228</v>
      </c>
      <c r="B263" s="7" t="s">
        <v>46</v>
      </c>
      <c r="C263" s="20">
        <v>29.76</v>
      </c>
      <c r="D263" s="1" t="s">
        <v>24</v>
      </c>
      <c r="E263" s="9">
        <v>88</v>
      </c>
      <c r="F263" s="2">
        <f t="shared" si="6"/>
        <v>2618.88</v>
      </c>
      <c r="G263" s="5"/>
    </row>
    <row r="264" spans="1:7" ht="15.75">
      <c r="A264" s="6">
        <f>IF(C264="","",COUNTA(($C$7:C264)))</f>
        <v>229</v>
      </c>
      <c r="B264" s="7" t="s">
        <v>71</v>
      </c>
      <c r="C264" s="20">
        <v>89.32</v>
      </c>
      <c r="D264" s="1" t="s">
        <v>24</v>
      </c>
      <c r="E264" s="9">
        <v>68.2</v>
      </c>
      <c r="F264" s="2">
        <f t="shared" si="6"/>
        <v>6091.6239999999998</v>
      </c>
      <c r="G264" s="5"/>
    </row>
    <row r="265" spans="1:7" ht="15.75">
      <c r="A265" s="6">
        <f>IF(C265="","",COUNTA(($C$7:C265)))</f>
        <v>230</v>
      </c>
      <c r="B265" s="7" t="s">
        <v>96</v>
      </c>
      <c r="C265" s="20">
        <v>101.89</v>
      </c>
      <c r="D265" s="1" t="s">
        <v>24</v>
      </c>
      <c r="E265" s="9">
        <v>110.00000000000001</v>
      </c>
      <c r="F265" s="2">
        <f t="shared" si="6"/>
        <v>11207.900000000001</v>
      </c>
      <c r="G265" s="5"/>
    </row>
    <row r="266" spans="1:7" ht="15.75">
      <c r="A266" s="6">
        <f>IF(C266="","",COUNTA(($C$7:C266)))</f>
        <v>231</v>
      </c>
      <c r="B266" s="7" t="s">
        <v>69</v>
      </c>
      <c r="C266" s="20">
        <v>29.9</v>
      </c>
      <c r="D266" s="1" t="s">
        <v>24</v>
      </c>
      <c r="E266" s="9">
        <v>110.00000000000001</v>
      </c>
      <c r="F266" s="2">
        <f t="shared" si="6"/>
        <v>3289.0000000000005</v>
      </c>
      <c r="G266" s="5"/>
    </row>
    <row r="267" spans="1:7" ht="15.75">
      <c r="A267" s="6">
        <f>IF(C267="","",COUNTA(($C$7:C267)))</f>
        <v>232</v>
      </c>
      <c r="B267" s="7" t="s">
        <v>45</v>
      </c>
      <c r="C267" s="20">
        <v>29.93</v>
      </c>
      <c r="D267" s="1" t="s">
        <v>24</v>
      </c>
      <c r="E267" s="9">
        <v>88</v>
      </c>
      <c r="F267" s="2">
        <f t="shared" si="6"/>
        <v>2633.84</v>
      </c>
      <c r="G267" s="5"/>
    </row>
    <row r="268" spans="1:7" ht="15.75">
      <c r="A268" s="6">
        <f>IF(C268="","",COUNTA(($C$7:C268)))</f>
        <v>233</v>
      </c>
      <c r="B268" s="7" t="s">
        <v>62</v>
      </c>
      <c r="C268" s="20">
        <v>174.95</v>
      </c>
      <c r="D268" s="1" t="s">
        <v>24</v>
      </c>
      <c r="E268" s="9">
        <v>68.2</v>
      </c>
      <c r="F268" s="2">
        <f t="shared" si="6"/>
        <v>11931.59</v>
      </c>
      <c r="G268" s="5"/>
    </row>
    <row r="269" spans="1:7" ht="15.75">
      <c r="A269" s="6">
        <f>IF(C269="","",COUNTA(($C$7:C269)))</f>
        <v>234</v>
      </c>
      <c r="B269" s="7" t="s">
        <v>97</v>
      </c>
      <c r="C269" s="20">
        <v>59.85</v>
      </c>
      <c r="D269" s="1" t="s">
        <v>24</v>
      </c>
      <c r="E269" s="9">
        <v>110.00000000000001</v>
      </c>
      <c r="F269" s="2">
        <f t="shared" si="6"/>
        <v>6583.5000000000009</v>
      </c>
      <c r="G269" s="5"/>
    </row>
    <row r="270" spans="1:7" ht="15.75">
      <c r="A270" s="6">
        <f>IF(C270="","",COUNTA(($C$7:C270)))</f>
        <v>235</v>
      </c>
      <c r="B270" s="7" t="s">
        <v>52</v>
      </c>
      <c r="C270" s="20">
        <v>60</v>
      </c>
      <c r="D270" s="1" t="s">
        <v>24</v>
      </c>
      <c r="E270" s="9">
        <v>121.00000000000001</v>
      </c>
      <c r="F270" s="2">
        <f t="shared" si="6"/>
        <v>7260.0000000000009</v>
      </c>
      <c r="G270" s="5"/>
    </row>
    <row r="271" spans="1:7" ht="15.75">
      <c r="A271" s="6">
        <f>IF(C271="","",COUNTA(($C$7:C271)))</f>
        <v>236</v>
      </c>
      <c r="B271" s="7" t="s">
        <v>55</v>
      </c>
      <c r="C271" s="20">
        <v>30.07</v>
      </c>
      <c r="D271" s="1" t="s">
        <v>24</v>
      </c>
      <c r="E271" s="9">
        <v>121.00000000000001</v>
      </c>
      <c r="F271" s="2">
        <f t="shared" si="6"/>
        <v>3638.4700000000003</v>
      </c>
      <c r="G271" s="5"/>
    </row>
    <row r="272" spans="1:7" ht="15.75">
      <c r="A272" s="6">
        <f>IF(C272="","",COUNTA(($C$7:C272)))</f>
        <v>237</v>
      </c>
      <c r="B272" s="7" t="s">
        <v>64</v>
      </c>
      <c r="C272" s="20">
        <v>297.05</v>
      </c>
      <c r="D272" s="1" t="s">
        <v>24</v>
      </c>
      <c r="E272" s="9">
        <v>110.00000000000001</v>
      </c>
      <c r="F272" s="2">
        <f t="shared" si="6"/>
        <v>32675.500000000007</v>
      </c>
      <c r="G272" s="5"/>
    </row>
    <row r="273" spans="1:7" ht="15.75">
      <c r="A273" s="6">
        <f>IF(C273="","",COUNTA(($C$7:C273)))</f>
        <v>238</v>
      </c>
      <c r="B273" s="7" t="s">
        <v>67</v>
      </c>
      <c r="C273" s="20">
        <v>29.78</v>
      </c>
      <c r="D273" s="1" t="s">
        <v>24</v>
      </c>
      <c r="E273" s="9">
        <v>121.00000000000001</v>
      </c>
      <c r="F273" s="2">
        <f t="shared" si="6"/>
        <v>3603.3800000000006</v>
      </c>
      <c r="G273" s="5"/>
    </row>
    <row r="274" spans="1:7" ht="15.75">
      <c r="A274" s="6">
        <f>IF(C274="","",COUNTA(($C$7:C274)))</f>
        <v>239</v>
      </c>
      <c r="B274" s="7" t="s">
        <v>66</v>
      </c>
      <c r="C274" s="20">
        <v>242.49</v>
      </c>
      <c r="D274" s="1" t="s">
        <v>24</v>
      </c>
      <c r="E274" s="9">
        <v>110.00000000000001</v>
      </c>
      <c r="F274" s="2">
        <f t="shared" si="6"/>
        <v>26673.900000000005</v>
      </c>
      <c r="G274" s="5"/>
    </row>
    <row r="275" spans="1:7" ht="15.75">
      <c r="A275" s="6">
        <f>IF(C275="","",COUNTA(($C$7:C275)))</f>
        <v>240</v>
      </c>
      <c r="B275" s="7" t="s">
        <v>98</v>
      </c>
      <c r="C275" s="20">
        <v>42.05</v>
      </c>
      <c r="D275" s="1" t="s">
        <v>24</v>
      </c>
      <c r="E275" s="9">
        <v>57.2</v>
      </c>
      <c r="F275" s="2">
        <f t="shared" si="6"/>
        <v>2405.2599999999998</v>
      </c>
      <c r="G275" s="5"/>
    </row>
    <row r="276" spans="1:7" ht="15.75">
      <c r="A276" s="6">
        <f>IF(C276="","",COUNTA(($C$7:C276)))</f>
        <v>241</v>
      </c>
      <c r="B276" s="7" t="s">
        <v>50</v>
      </c>
      <c r="C276" s="20">
        <v>35.53</v>
      </c>
      <c r="D276" s="1" t="s">
        <v>24</v>
      </c>
      <c r="E276" s="9">
        <v>41.800000000000004</v>
      </c>
      <c r="F276" s="2">
        <f t="shared" si="6"/>
        <v>1485.1540000000002</v>
      </c>
      <c r="G276" s="5"/>
    </row>
    <row r="277" spans="1:7" ht="15.75">
      <c r="A277" s="6">
        <f>IF(C277="","",COUNTA(($C$7:C277)))</f>
        <v>242</v>
      </c>
      <c r="B277" s="7" t="s">
        <v>79</v>
      </c>
      <c r="C277" s="20">
        <v>14.35</v>
      </c>
      <c r="D277" s="1" t="s">
        <v>24</v>
      </c>
      <c r="E277" s="9">
        <v>41.800000000000004</v>
      </c>
      <c r="F277" s="2">
        <f t="shared" si="6"/>
        <v>599.83000000000004</v>
      </c>
      <c r="G277" s="5"/>
    </row>
    <row r="278" spans="1:7" ht="15.75">
      <c r="A278" s="6">
        <f>IF(C278="","",COUNTA(($C$7:C278)))</f>
        <v>243</v>
      </c>
      <c r="B278" s="7" t="s">
        <v>97</v>
      </c>
      <c r="C278" s="20">
        <v>180.1</v>
      </c>
      <c r="D278" s="1" t="s">
        <v>24</v>
      </c>
      <c r="E278" s="9">
        <v>110.00000000000001</v>
      </c>
      <c r="F278" s="2">
        <f t="shared" si="6"/>
        <v>19811.000000000004</v>
      </c>
      <c r="G278" s="5"/>
    </row>
    <row r="279" spans="1:7" ht="15.75">
      <c r="A279" s="6">
        <f>IF(C279="","",COUNTA(($C$7:C279)))</f>
        <v>244</v>
      </c>
      <c r="B279" s="7" t="s">
        <v>99</v>
      </c>
      <c r="C279" s="20">
        <v>33.57</v>
      </c>
      <c r="D279" s="1" t="s">
        <v>24</v>
      </c>
      <c r="E279" s="9">
        <v>136.4</v>
      </c>
      <c r="F279" s="2">
        <f t="shared" si="6"/>
        <v>4578.9480000000003</v>
      </c>
      <c r="G279" s="5"/>
    </row>
    <row r="280" spans="1:7" ht="15.75">
      <c r="A280" s="6">
        <f>IF(C280="","",COUNTA(($C$7:C280)))</f>
        <v>245</v>
      </c>
      <c r="B280" s="7" t="s">
        <v>72</v>
      </c>
      <c r="C280" s="20">
        <v>24.47</v>
      </c>
      <c r="D280" s="1" t="s">
        <v>24</v>
      </c>
      <c r="E280" s="9">
        <v>33</v>
      </c>
      <c r="F280" s="2">
        <f t="shared" si="6"/>
        <v>807.51</v>
      </c>
      <c r="G280" s="5"/>
    </row>
    <row r="281" spans="1:7" ht="15.75">
      <c r="A281" s="6">
        <f>IF(C281="","",COUNTA(($C$7:C281)))</f>
        <v>246</v>
      </c>
      <c r="B281" s="7" t="s">
        <v>46</v>
      </c>
      <c r="C281" s="20">
        <v>29.77</v>
      </c>
      <c r="D281" s="1" t="s">
        <v>24</v>
      </c>
      <c r="E281" s="9">
        <v>88</v>
      </c>
      <c r="F281" s="2">
        <f t="shared" si="6"/>
        <v>2619.7599999999998</v>
      </c>
      <c r="G281" s="5"/>
    </row>
    <row r="282" spans="1:7" ht="15.75">
      <c r="A282" s="6">
        <f>IF(C282="","",COUNTA(($C$7:C282)))</f>
        <v>247</v>
      </c>
      <c r="B282" s="7" t="s">
        <v>100</v>
      </c>
      <c r="C282" s="20">
        <v>96.95</v>
      </c>
      <c r="D282" s="1" t="s">
        <v>24</v>
      </c>
      <c r="E282" s="9">
        <v>57.2</v>
      </c>
      <c r="F282" s="2">
        <f t="shared" si="6"/>
        <v>5545.5400000000009</v>
      </c>
      <c r="G282" s="5"/>
    </row>
    <row r="283" spans="1:7" ht="15.75">
      <c r="A283" s="6">
        <f>IF(C283="","",COUNTA(($C$7:C283)))</f>
        <v>248</v>
      </c>
      <c r="B283" s="7" t="s">
        <v>83</v>
      </c>
      <c r="C283" s="20">
        <v>29.97</v>
      </c>
      <c r="D283" s="1" t="s">
        <v>24</v>
      </c>
      <c r="E283" s="9">
        <v>220.00000000000003</v>
      </c>
      <c r="F283" s="2">
        <f t="shared" si="6"/>
        <v>6593.4000000000005</v>
      </c>
      <c r="G283" s="5"/>
    </row>
    <row r="284" spans="1:7" ht="15.75">
      <c r="A284" s="6">
        <f>IF(C284="","",COUNTA(($C$7:C284)))</f>
        <v>249</v>
      </c>
      <c r="B284" s="7" t="s">
        <v>84</v>
      </c>
      <c r="C284" s="20">
        <v>29.78</v>
      </c>
      <c r="D284" s="1" t="s">
        <v>24</v>
      </c>
      <c r="E284" s="9">
        <v>220.00000000000003</v>
      </c>
      <c r="F284" s="2">
        <f t="shared" si="6"/>
        <v>6551.6000000000013</v>
      </c>
      <c r="G284" s="5"/>
    </row>
    <row r="285" spans="1:7" ht="15.75">
      <c r="A285" s="6">
        <f>IF(C285="","",COUNTA(($C$7:C285)))</f>
        <v>250</v>
      </c>
      <c r="B285" s="7" t="s">
        <v>85</v>
      </c>
      <c r="C285" s="20">
        <v>29.79</v>
      </c>
      <c r="D285" s="1" t="s">
        <v>24</v>
      </c>
      <c r="E285" s="9">
        <v>220.00000000000003</v>
      </c>
      <c r="F285" s="2">
        <f t="shared" si="6"/>
        <v>6553.8000000000011</v>
      </c>
      <c r="G285" s="5"/>
    </row>
    <row r="286" spans="1:7" ht="15.75">
      <c r="A286" s="6">
        <f>IF(C286="","",COUNTA(($C$7:C286)))</f>
        <v>251</v>
      </c>
      <c r="B286" s="7" t="s">
        <v>101</v>
      </c>
      <c r="C286" s="20">
        <v>29.76</v>
      </c>
      <c r="D286" s="1" t="s">
        <v>24</v>
      </c>
      <c r="E286" s="9">
        <v>220.00000000000003</v>
      </c>
      <c r="F286" s="2">
        <f t="shared" si="6"/>
        <v>6547.2000000000016</v>
      </c>
      <c r="G286" s="5"/>
    </row>
    <row r="287" spans="1:7" ht="15.75">
      <c r="A287" s="6">
        <f>IF(C287="","",COUNTA(($C$7:C287)))</f>
        <v>252</v>
      </c>
      <c r="B287" s="7" t="s">
        <v>58</v>
      </c>
      <c r="C287" s="20">
        <v>31.71</v>
      </c>
      <c r="D287" s="1" t="s">
        <v>24</v>
      </c>
      <c r="E287" s="9">
        <v>74.58</v>
      </c>
      <c r="F287" s="2">
        <f t="shared" si="6"/>
        <v>2364.9317999999998</v>
      </c>
      <c r="G287" s="5"/>
    </row>
    <row r="288" spans="1:7" ht="15.75">
      <c r="A288" s="6">
        <f>IF(C288="","",COUNTA(($C$7:C288)))</f>
        <v>253</v>
      </c>
      <c r="B288" s="7" t="s">
        <v>104</v>
      </c>
      <c r="C288" s="20">
        <v>23.32</v>
      </c>
      <c r="D288" s="1" t="s">
        <v>24</v>
      </c>
      <c r="E288" s="9">
        <v>45.54</v>
      </c>
      <c r="F288" s="2">
        <f t="shared" si="6"/>
        <v>1061.9928</v>
      </c>
      <c r="G288" s="5"/>
    </row>
    <row r="289" spans="1:7" ht="15.75">
      <c r="A289" s="6">
        <f>IF(C289="","",COUNTA(($C$7:C289)))</f>
        <v>254</v>
      </c>
      <c r="B289" s="7" t="s">
        <v>102</v>
      </c>
      <c r="C289" s="20">
        <v>50.5</v>
      </c>
      <c r="D289" s="1" t="s">
        <v>24</v>
      </c>
      <c r="E289" s="9">
        <v>110.00000000000001</v>
      </c>
      <c r="F289" s="2">
        <f t="shared" si="6"/>
        <v>5555.0000000000009</v>
      </c>
      <c r="G289" s="5"/>
    </row>
    <row r="290" spans="1:7" ht="15.75">
      <c r="A290" s="6">
        <f>IF(C290="","",COUNTA(($C$7:C290)))</f>
        <v>255</v>
      </c>
      <c r="B290" s="7" t="s">
        <v>103</v>
      </c>
      <c r="C290" s="20">
        <v>31.26</v>
      </c>
      <c r="D290" s="1" t="s">
        <v>24</v>
      </c>
      <c r="E290" s="9">
        <v>176</v>
      </c>
      <c r="F290" s="2">
        <f t="shared" si="6"/>
        <v>5501.76</v>
      </c>
      <c r="G290" s="5"/>
    </row>
    <row r="291" spans="1:7" ht="15.75">
      <c r="A291" s="6">
        <f>IF(C291="","",COUNTA(($C$7:C291)))</f>
        <v>256</v>
      </c>
      <c r="B291" s="7" t="s">
        <v>105</v>
      </c>
      <c r="C291" s="20">
        <v>6.29</v>
      </c>
      <c r="D291" s="1" t="s">
        <v>24</v>
      </c>
      <c r="E291" s="9">
        <v>110.00000000000001</v>
      </c>
      <c r="F291" s="2">
        <f t="shared" si="6"/>
        <v>691.90000000000009</v>
      </c>
      <c r="G291" s="5"/>
    </row>
    <row r="292" spans="1:7" ht="21">
      <c r="A292" s="6" t="str">
        <f>IF(C292="","",COUNTA(($C$7:C292)))</f>
        <v/>
      </c>
      <c r="B292" s="57" t="s">
        <v>148</v>
      </c>
      <c r="C292" s="23"/>
      <c r="D292" s="1"/>
      <c r="E292" s="9"/>
      <c r="F292" s="2"/>
      <c r="G292" s="16"/>
    </row>
    <row r="293" spans="1:7" ht="15.75">
      <c r="A293" s="6">
        <f>IF(C293="","",COUNTA(($C$7:C293)))</f>
        <v>257</v>
      </c>
      <c r="B293" s="7" t="s">
        <v>91</v>
      </c>
      <c r="C293" s="20">
        <v>169.6</v>
      </c>
      <c r="D293" s="1" t="s">
        <v>24</v>
      </c>
      <c r="E293" s="9">
        <v>48.400000000000006</v>
      </c>
      <c r="F293" s="2">
        <f t="shared" si="6"/>
        <v>8208.6400000000012</v>
      </c>
      <c r="G293" s="5"/>
    </row>
    <row r="294" spans="1:7" ht="15.75">
      <c r="A294" s="6">
        <f>IF(C294="","",COUNTA(($C$7:C294)))</f>
        <v>258</v>
      </c>
      <c r="B294" s="7" t="s">
        <v>89</v>
      </c>
      <c r="C294" s="20">
        <v>120.32</v>
      </c>
      <c r="D294" s="1" t="s">
        <v>24</v>
      </c>
      <c r="E294" s="9">
        <v>33</v>
      </c>
      <c r="F294" s="2">
        <f t="shared" si="6"/>
        <v>3970.56</v>
      </c>
      <c r="G294" s="5"/>
    </row>
    <row r="295" spans="1:7" ht="15.75">
      <c r="A295" s="6">
        <f>IF(C295="","",COUNTA(($C$7:C295)))</f>
        <v>259</v>
      </c>
      <c r="B295" s="7" t="s">
        <v>106</v>
      </c>
      <c r="C295" s="20">
        <v>162.85</v>
      </c>
      <c r="D295" s="1" t="s">
        <v>24</v>
      </c>
      <c r="E295" s="9">
        <v>167.20000000000002</v>
      </c>
      <c r="F295" s="2">
        <f t="shared" si="6"/>
        <v>27228.52</v>
      </c>
      <c r="G295" s="5"/>
    </row>
    <row r="296" spans="1:7" ht="15.75">
      <c r="A296" s="6">
        <f>IF(C296="","",COUNTA(($C$7:C296)))</f>
        <v>260</v>
      </c>
      <c r="B296" s="7" t="s">
        <v>90</v>
      </c>
      <c r="C296" s="20">
        <v>390.73</v>
      </c>
      <c r="D296" s="1" t="s">
        <v>24</v>
      </c>
      <c r="E296" s="9">
        <v>41.800000000000004</v>
      </c>
      <c r="F296" s="2">
        <f t="shared" si="6"/>
        <v>16332.514000000003</v>
      </c>
      <c r="G296" s="5"/>
    </row>
    <row r="297" spans="1:7" ht="15.75">
      <c r="A297" s="6">
        <f>IF(C297="","",COUNTA(($C$7:C297)))</f>
        <v>261</v>
      </c>
      <c r="B297" s="7" t="s">
        <v>62</v>
      </c>
      <c r="C297" s="20">
        <v>622.28</v>
      </c>
      <c r="D297" s="1" t="s">
        <v>24</v>
      </c>
      <c r="E297" s="9">
        <v>68.2</v>
      </c>
      <c r="F297" s="2">
        <f t="shared" si="6"/>
        <v>42439.495999999999</v>
      </c>
      <c r="G297" s="5"/>
    </row>
    <row r="298" spans="1:7" ht="15.75">
      <c r="A298" s="6">
        <f>IF(C298="","",COUNTA(($C$7:C298)))</f>
        <v>262</v>
      </c>
      <c r="B298" s="7" t="s">
        <v>107</v>
      </c>
      <c r="C298" s="20">
        <v>215.64</v>
      </c>
      <c r="D298" s="1" t="s">
        <v>24</v>
      </c>
      <c r="E298" s="9">
        <v>77</v>
      </c>
      <c r="F298" s="2">
        <f t="shared" si="6"/>
        <v>16604.28</v>
      </c>
      <c r="G298" s="5"/>
    </row>
    <row r="299" spans="1:7" ht="15.75">
      <c r="A299" s="6">
        <f>IF(C299="","",COUNTA(($C$7:C299)))</f>
        <v>263</v>
      </c>
      <c r="B299" s="7" t="s">
        <v>108</v>
      </c>
      <c r="C299" s="20">
        <v>118.81</v>
      </c>
      <c r="D299" s="1" t="s">
        <v>24</v>
      </c>
      <c r="E299" s="9">
        <v>88</v>
      </c>
      <c r="F299" s="2">
        <f t="shared" si="6"/>
        <v>10455.280000000001</v>
      </c>
      <c r="G299" s="5"/>
    </row>
    <row r="300" spans="1:7" ht="15.75">
      <c r="A300" s="6">
        <f>IF(C300="","",COUNTA(($C$7:C300)))</f>
        <v>264</v>
      </c>
      <c r="B300" s="7" t="s">
        <v>53</v>
      </c>
      <c r="C300" s="20">
        <v>22.32</v>
      </c>
      <c r="D300" s="1" t="s">
        <v>24</v>
      </c>
      <c r="E300" s="9">
        <v>110.00000000000001</v>
      </c>
      <c r="F300" s="2">
        <f t="shared" si="6"/>
        <v>2455.2000000000003</v>
      </c>
      <c r="G300" s="5"/>
    </row>
    <row r="301" spans="1:7" ht="15.75">
      <c r="A301" s="6">
        <f>IF(C301="","",COUNTA(($C$7:C301)))</f>
        <v>265</v>
      </c>
      <c r="B301" s="7" t="s">
        <v>106</v>
      </c>
      <c r="C301" s="20">
        <v>228.44</v>
      </c>
      <c r="D301" s="1" t="s">
        <v>24</v>
      </c>
      <c r="E301" s="9">
        <v>167.20000000000002</v>
      </c>
      <c r="F301" s="2">
        <f t="shared" si="6"/>
        <v>38195.168000000005</v>
      </c>
      <c r="G301" s="5"/>
    </row>
    <row r="302" spans="1:7" ht="15.75">
      <c r="A302" s="6">
        <f>IF(C302="","",COUNTA(($C$7:C302)))</f>
        <v>266</v>
      </c>
      <c r="B302" s="7" t="s">
        <v>109</v>
      </c>
      <c r="C302" s="20">
        <v>187.72</v>
      </c>
      <c r="D302" s="1" t="s">
        <v>24</v>
      </c>
      <c r="E302" s="9">
        <v>286</v>
      </c>
      <c r="F302" s="2">
        <f t="shared" si="6"/>
        <v>53687.92</v>
      </c>
      <c r="G302" s="5"/>
    </row>
    <row r="303" spans="1:7" ht="15.75">
      <c r="A303" s="6">
        <f>IF(C303="","",COUNTA(($C$7:C303)))</f>
        <v>267</v>
      </c>
      <c r="B303" s="7" t="s">
        <v>52</v>
      </c>
      <c r="C303" s="20">
        <v>735.12</v>
      </c>
      <c r="D303" s="1" t="s">
        <v>24</v>
      </c>
      <c r="E303" s="9">
        <v>121.00000000000001</v>
      </c>
      <c r="F303" s="2">
        <f t="shared" si="6"/>
        <v>88949.52</v>
      </c>
      <c r="G303" s="5"/>
    </row>
    <row r="304" spans="1:7" ht="15.75">
      <c r="A304" s="6">
        <f>IF(C304="","",COUNTA(($C$7:C304)))</f>
        <v>268</v>
      </c>
      <c r="B304" s="7" t="s">
        <v>97</v>
      </c>
      <c r="C304" s="20">
        <v>89.43</v>
      </c>
      <c r="D304" s="1" t="s">
        <v>24</v>
      </c>
      <c r="E304" s="9">
        <v>110.00000000000001</v>
      </c>
      <c r="F304" s="2">
        <f t="shared" si="6"/>
        <v>9837.3000000000029</v>
      </c>
      <c r="G304" s="5"/>
    </row>
    <row r="305" spans="1:7" ht="15.75">
      <c r="A305" s="6">
        <f>IF(C305="","",COUNTA(($C$7:C305)))</f>
        <v>269</v>
      </c>
      <c r="B305" s="7" t="s">
        <v>83</v>
      </c>
      <c r="C305" s="20">
        <v>29.8</v>
      </c>
      <c r="D305" s="1" t="s">
        <v>24</v>
      </c>
      <c r="E305" s="9">
        <v>220.00000000000003</v>
      </c>
      <c r="F305" s="2">
        <f t="shared" si="6"/>
        <v>6556.0000000000009</v>
      </c>
      <c r="G305" s="5"/>
    </row>
    <row r="306" spans="1:7" ht="15.75">
      <c r="A306" s="6">
        <f>IF(C306="","",COUNTA(($C$7:C306)))</f>
        <v>270</v>
      </c>
      <c r="B306" s="7" t="s">
        <v>84</v>
      </c>
      <c r="C306" s="20">
        <v>29.56</v>
      </c>
      <c r="D306" s="1" t="s">
        <v>24</v>
      </c>
      <c r="E306" s="9">
        <v>220.00000000000003</v>
      </c>
      <c r="F306" s="2">
        <f t="shared" si="6"/>
        <v>6503.2000000000007</v>
      </c>
      <c r="G306" s="5"/>
    </row>
    <row r="307" spans="1:7" ht="15.75">
      <c r="A307" s="6">
        <f>IF(C307="","",COUNTA(($C$7:C307)))</f>
        <v>271</v>
      </c>
      <c r="B307" s="7" t="s">
        <v>85</v>
      </c>
      <c r="C307" s="20">
        <v>29.87</v>
      </c>
      <c r="D307" s="1" t="s">
        <v>24</v>
      </c>
      <c r="E307" s="9">
        <v>220.00000000000003</v>
      </c>
      <c r="F307" s="2">
        <f t="shared" si="6"/>
        <v>6571.4000000000015</v>
      </c>
      <c r="G307" s="5"/>
    </row>
    <row r="308" spans="1:7" ht="15.75">
      <c r="A308" s="6">
        <f>IF(C308="","",COUNTA(($C$7:C308)))</f>
        <v>272</v>
      </c>
      <c r="B308" s="7" t="s">
        <v>101</v>
      </c>
      <c r="C308" s="20">
        <v>29.96</v>
      </c>
      <c r="D308" s="1" t="s">
        <v>24</v>
      </c>
      <c r="E308" s="9">
        <v>220.00000000000003</v>
      </c>
      <c r="F308" s="2">
        <f t="shared" si="6"/>
        <v>6591.2000000000007</v>
      </c>
      <c r="G308" s="5"/>
    </row>
    <row r="309" spans="1:7" ht="15.75">
      <c r="A309" s="6">
        <f>IF(C309="","",COUNTA(($C$7:C309)))</f>
        <v>273</v>
      </c>
      <c r="B309" s="7" t="s">
        <v>58</v>
      </c>
      <c r="C309" s="20">
        <v>17.27</v>
      </c>
      <c r="D309" s="1" t="s">
        <v>24</v>
      </c>
      <c r="E309" s="9">
        <v>74.58</v>
      </c>
      <c r="F309" s="2">
        <f t="shared" si="6"/>
        <v>1287.9965999999999</v>
      </c>
      <c r="G309" s="5"/>
    </row>
    <row r="310" spans="1:7" ht="15.75">
      <c r="A310" s="6">
        <f>IF(C310="","",COUNTA(($C$7:C310)))</f>
        <v>274</v>
      </c>
      <c r="B310" s="7" t="s">
        <v>110</v>
      </c>
      <c r="C310" s="20">
        <v>463.18</v>
      </c>
      <c r="D310" s="1" t="s">
        <v>24</v>
      </c>
      <c r="E310" s="9">
        <v>187.00000000000003</v>
      </c>
      <c r="F310" s="2">
        <f t="shared" si="6"/>
        <v>86614.660000000018</v>
      </c>
      <c r="G310" s="5"/>
    </row>
    <row r="311" spans="1:7" ht="15.75">
      <c r="A311" s="6">
        <f>IF(C311="","",COUNTA(($C$7:C311)))</f>
        <v>275</v>
      </c>
      <c r="B311" s="7" t="s">
        <v>111</v>
      </c>
      <c r="C311" s="20">
        <v>268.33999999999997</v>
      </c>
      <c r="D311" s="1" t="s">
        <v>24</v>
      </c>
      <c r="E311" s="9">
        <v>187.00000000000003</v>
      </c>
      <c r="F311" s="2">
        <f t="shared" si="6"/>
        <v>50179.58</v>
      </c>
      <c r="G311" s="5"/>
    </row>
    <row r="312" spans="1:7" ht="21">
      <c r="A312" s="6" t="str">
        <f>IF(C312="","",COUNTA(($C$7:C312)))</f>
        <v/>
      </c>
      <c r="B312" s="57" t="s">
        <v>150</v>
      </c>
      <c r="C312" s="23"/>
      <c r="D312" s="1"/>
      <c r="E312" s="9"/>
      <c r="F312" s="2"/>
      <c r="G312" s="16"/>
    </row>
    <row r="313" spans="1:7" ht="15.75">
      <c r="A313" s="6">
        <f>IF(C313="","",COUNTA(($C$7:C313)))</f>
        <v>276</v>
      </c>
      <c r="B313" s="7" t="s">
        <v>89</v>
      </c>
      <c r="C313" s="20">
        <v>112.17</v>
      </c>
      <c r="D313" s="1" t="s">
        <v>24</v>
      </c>
      <c r="E313" s="9">
        <v>121.00000000000001</v>
      </c>
      <c r="F313" s="2">
        <f t="shared" ref="F313:F326" si="7">C313*E313</f>
        <v>13572.570000000002</v>
      </c>
      <c r="G313" s="5"/>
    </row>
    <row r="314" spans="1:7" ht="15.75">
      <c r="A314" s="6">
        <f>IF(C314="","",COUNTA(($C$7:C314)))</f>
        <v>277</v>
      </c>
      <c r="B314" s="7" t="s">
        <v>91</v>
      </c>
      <c r="C314" s="20">
        <v>170.4</v>
      </c>
      <c r="D314" s="1" t="s">
        <v>24</v>
      </c>
      <c r="E314" s="9">
        <v>48.400000000000006</v>
      </c>
      <c r="F314" s="2">
        <f t="shared" si="7"/>
        <v>8247.36</v>
      </c>
      <c r="G314" s="5"/>
    </row>
    <row r="315" spans="1:7" ht="15.75">
      <c r="A315" s="6">
        <f>IF(C315="","",COUNTA(($C$7:C315)))</f>
        <v>278</v>
      </c>
      <c r="B315" s="7" t="s">
        <v>62</v>
      </c>
      <c r="C315" s="20">
        <v>49.88</v>
      </c>
      <c r="D315" s="1" t="s">
        <v>24</v>
      </c>
      <c r="E315" s="9">
        <v>68.2</v>
      </c>
      <c r="F315" s="2">
        <f t="shared" si="7"/>
        <v>3401.8160000000003</v>
      </c>
      <c r="G315" s="5"/>
    </row>
    <row r="316" spans="1:7" ht="15.75">
      <c r="A316" s="6">
        <f>IF(C316="","",COUNTA(($C$7:C316)))</f>
        <v>279</v>
      </c>
      <c r="B316" s="7" t="s">
        <v>112</v>
      </c>
      <c r="C316" s="20">
        <v>14.38</v>
      </c>
      <c r="D316" s="1" t="s">
        <v>24</v>
      </c>
      <c r="E316" s="9">
        <v>220.00000000000003</v>
      </c>
      <c r="F316" s="2">
        <f t="shared" si="7"/>
        <v>3163.6000000000004</v>
      </c>
      <c r="G316" s="5"/>
    </row>
    <row r="317" spans="1:7" ht="18.75">
      <c r="A317" s="6" t="str">
        <f>IF(C317="","",COUNTA(($C$7:C317)))</f>
        <v/>
      </c>
      <c r="B317" s="56" t="s">
        <v>39</v>
      </c>
      <c r="C317" s="20"/>
      <c r="D317" s="19"/>
      <c r="E317" s="9"/>
      <c r="F317" s="2"/>
      <c r="G317" s="5"/>
    </row>
    <row r="318" spans="1:7" ht="15.75">
      <c r="A318" s="6">
        <f>IF(C318="","",COUNTA(($C$7:C318)))</f>
        <v>280</v>
      </c>
      <c r="B318" s="7" t="s">
        <v>113</v>
      </c>
      <c r="C318" s="20">
        <v>4</v>
      </c>
      <c r="D318" s="1" t="s">
        <v>23</v>
      </c>
      <c r="E318" s="9">
        <v>200</v>
      </c>
      <c r="F318" s="2">
        <f t="shared" si="7"/>
        <v>800</v>
      </c>
      <c r="G318" s="5"/>
    </row>
    <row r="319" spans="1:7" ht="15.75">
      <c r="A319" s="6">
        <f>IF(C319="","",COUNTA(($C$7:C319)))</f>
        <v>281</v>
      </c>
      <c r="B319" s="7" t="s">
        <v>114</v>
      </c>
      <c r="C319" s="20">
        <v>1</v>
      </c>
      <c r="D319" s="1" t="s">
        <v>23</v>
      </c>
      <c r="E319" s="9">
        <v>200</v>
      </c>
      <c r="F319" s="2">
        <f t="shared" si="7"/>
        <v>200</v>
      </c>
      <c r="G319" s="5"/>
    </row>
    <row r="320" spans="1:7" ht="15.75">
      <c r="A320" s="6">
        <f>IF(C320="","",COUNTA(($C$7:C320)))</f>
        <v>282</v>
      </c>
      <c r="B320" s="7" t="s">
        <v>115</v>
      </c>
      <c r="C320" s="20">
        <v>1</v>
      </c>
      <c r="D320" s="1" t="s">
        <v>23</v>
      </c>
      <c r="E320" s="9">
        <v>200</v>
      </c>
      <c r="F320" s="2">
        <f t="shared" si="7"/>
        <v>200</v>
      </c>
      <c r="G320" s="5"/>
    </row>
    <row r="321" spans="1:7" ht="15.75">
      <c r="A321" s="6">
        <f>IF(C321="","",COUNTA(($C$7:C321)))</f>
        <v>283</v>
      </c>
      <c r="B321" s="7" t="s">
        <v>116</v>
      </c>
      <c r="C321" s="20">
        <v>5</v>
      </c>
      <c r="D321" s="1" t="s">
        <v>23</v>
      </c>
      <c r="E321" s="9">
        <v>200</v>
      </c>
      <c r="F321" s="2">
        <f t="shared" si="7"/>
        <v>1000</v>
      </c>
      <c r="G321" s="5"/>
    </row>
    <row r="322" spans="1:7" ht="15.75">
      <c r="A322" s="6">
        <f>IF(C322="","",COUNTA(($C$7:C322)))</f>
        <v>284</v>
      </c>
      <c r="B322" s="7" t="s">
        <v>117</v>
      </c>
      <c r="C322" s="20">
        <v>8</v>
      </c>
      <c r="D322" s="1" t="s">
        <v>23</v>
      </c>
      <c r="E322" s="9">
        <v>200</v>
      </c>
      <c r="F322" s="2">
        <f t="shared" si="7"/>
        <v>1600</v>
      </c>
      <c r="G322" s="5"/>
    </row>
    <row r="323" spans="1:7" ht="15.75">
      <c r="A323" s="6">
        <f>IF(C323="","",COUNTA(($C$7:C323)))</f>
        <v>285</v>
      </c>
      <c r="B323" s="7" t="s">
        <v>118</v>
      </c>
      <c r="C323" s="20">
        <v>48</v>
      </c>
      <c r="D323" s="1" t="s">
        <v>23</v>
      </c>
      <c r="E323" s="9">
        <v>150</v>
      </c>
      <c r="F323" s="2">
        <f t="shared" si="7"/>
        <v>7200</v>
      </c>
      <c r="G323" s="5"/>
    </row>
    <row r="324" spans="1:7" ht="18.75">
      <c r="A324" s="6" t="str">
        <f>IF(C324="","",COUNTA(($C$7:C324)))</f>
        <v/>
      </c>
      <c r="B324" s="56" t="s">
        <v>248</v>
      </c>
      <c r="C324" s="20"/>
      <c r="D324" s="19"/>
      <c r="E324" s="9"/>
      <c r="F324" s="2"/>
      <c r="G324" s="5"/>
    </row>
    <row r="325" spans="1:7" ht="15.75">
      <c r="A325" s="6">
        <f>IF(C325="","",COUNTA(($C$7:C325)))</f>
        <v>286</v>
      </c>
      <c r="B325" s="7" t="s">
        <v>249</v>
      </c>
      <c r="C325" s="20">
        <v>290</v>
      </c>
      <c r="D325" s="20" t="s">
        <v>24</v>
      </c>
      <c r="E325" s="9">
        <v>75</v>
      </c>
      <c r="F325" s="2">
        <f t="shared" si="7"/>
        <v>21750</v>
      </c>
      <c r="G325" s="5"/>
    </row>
    <row r="326" spans="1:7" ht="15.75">
      <c r="A326" s="6">
        <f>IF(C326="","",COUNTA(($C$7:C326)))</f>
        <v>287</v>
      </c>
      <c r="B326" s="7" t="s">
        <v>250</v>
      </c>
      <c r="C326" s="20">
        <v>290</v>
      </c>
      <c r="D326" s="20" t="s">
        <v>24</v>
      </c>
      <c r="E326" s="9">
        <v>155</v>
      </c>
      <c r="F326" s="2">
        <f t="shared" si="7"/>
        <v>44950</v>
      </c>
      <c r="G326" s="5"/>
    </row>
    <row r="327" spans="1:7" ht="15.75">
      <c r="A327" s="6" t="str">
        <f>IF(C327="","",COUNTA(($C$7:C327)))</f>
        <v/>
      </c>
      <c r="B327" s="36" t="s">
        <v>31</v>
      </c>
      <c r="C327" s="21"/>
      <c r="D327" s="3"/>
      <c r="E327" s="10"/>
      <c r="F327" s="4"/>
      <c r="G327" s="55">
        <f>SUM(F63:F326)</f>
        <v>2663515.718578395</v>
      </c>
    </row>
    <row r="328" spans="1:7" ht="15.75">
      <c r="A328" s="6" t="str">
        <f>IF(C328="","",COUNTA(($C$7:C328)))</f>
        <v/>
      </c>
      <c r="B328" s="17" t="s">
        <v>382</v>
      </c>
      <c r="C328" s="24"/>
      <c r="D328" s="15"/>
      <c r="E328" s="15"/>
      <c r="F328" s="13"/>
      <c r="G328" s="14"/>
    </row>
    <row r="329" spans="1:7" ht="18.75">
      <c r="A329" s="6" t="str">
        <f>IF(C329="","",COUNTA(($C$7:C329)))</f>
        <v/>
      </c>
      <c r="B329" s="56" t="s">
        <v>384</v>
      </c>
      <c r="C329" s="20"/>
      <c r="D329" s="19"/>
      <c r="E329" s="9"/>
      <c r="F329" s="2"/>
      <c r="G329" s="5"/>
    </row>
    <row r="330" spans="1:7" ht="15.75">
      <c r="A330" s="6">
        <f>IF(C330="","",COUNTA(($C$7:C330)))</f>
        <v>288</v>
      </c>
      <c r="B330" s="18" t="s">
        <v>389</v>
      </c>
      <c r="C330" s="22">
        <v>1200</v>
      </c>
      <c r="D330" s="1" t="s">
        <v>21</v>
      </c>
      <c r="E330" s="9">
        <v>23</v>
      </c>
      <c r="F330" s="2">
        <f>C330*E330</f>
        <v>27600</v>
      </c>
      <c r="G330" s="5"/>
    </row>
    <row r="331" spans="1:7" ht="15.75">
      <c r="A331" s="6" t="str">
        <f>IF(C331="","",COUNTA(($C$7:C331)))</f>
        <v/>
      </c>
      <c r="B331" s="36" t="s">
        <v>383</v>
      </c>
      <c r="C331" s="21"/>
      <c r="D331" s="3"/>
      <c r="E331" s="10"/>
      <c r="F331" s="2"/>
      <c r="G331" s="55">
        <f>SUM(F330)</f>
        <v>27600</v>
      </c>
    </row>
    <row r="332" spans="1:7" ht="15.75">
      <c r="A332" s="6" t="str">
        <f>IF(C332="","",COUNTA(($C$7:C332)))</f>
        <v/>
      </c>
      <c r="B332" s="17" t="s">
        <v>28</v>
      </c>
      <c r="C332" s="24"/>
      <c r="D332" s="15"/>
      <c r="E332" s="15"/>
      <c r="F332" s="13"/>
      <c r="G332" s="14"/>
    </row>
    <row r="333" spans="1:7" ht="15.75">
      <c r="A333" s="6" t="str">
        <f>IF(C333="","",COUNTA(($C$7:C333)))</f>
        <v/>
      </c>
      <c r="B333" s="18"/>
      <c r="C333" s="22"/>
      <c r="D333" s="1"/>
      <c r="E333" s="1"/>
      <c r="F333" s="2"/>
      <c r="G333" s="16"/>
    </row>
    <row r="334" spans="1:7" ht="15.75">
      <c r="A334" s="6">
        <f>IF(C334="","",COUNTA(($C$7:C334)))</f>
        <v>289</v>
      </c>
      <c r="B334" s="18" t="s">
        <v>132</v>
      </c>
      <c r="C334" s="22">
        <v>14426</v>
      </c>
      <c r="D334" s="1" t="s">
        <v>21</v>
      </c>
      <c r="E334" s="1">
        <v>2.4</v>
      </c>
      <c r="F334" s="2">
        <f>C334*E334</f>
        <v>34622.400000000001</v>
      </c>
      <c r="G334" s="16"/>
    </row>
    <row r="335" spans="1:7" ht="15.75">
      <c r="A335" s="6">
        <f>IF(C335="","",COUNTA(($C$7:C335)))</f>
        <v>290</v>
      </c>
      <c r="B335" s="18" t="s">
        <v>131</v>
      </c>
      <c r="C335" s="22">
        <v>2548</v>
      </c>
      <c r="D335" s="1" t="s">
        <v>21</v>
      </c>
      <c r="E335" s="1">
        <v>2.1</v>
      </c>
      <c r="F335" s="2">
        <f>C335*E335</f>
        <v>5350.8</v>
      </c>
      <c r="G335" s="16"/>
    </row>
    <row r="336" spans="1:7" ht="15.75">
      <c r="A336" s="6">
        <f>IF(C336="","",COUNTA(($C$7:C336)))</f>
        <v>291</v>
      </c>
      <c r="B336" s="18" t="s">
        <v>130</v>
      </c>
      <c r="C336" s="22">
        <v>23824</v>
      </c>
      <c r="D336" s="1" t="s">
        <v>21</v>
      </c>
      <c r="E336" s="1">
        <v>1.9</v>
      </c>
      <c r="F336" s="2">
        <f t="shared" ref="F336:F341" si="8">C336*E336</f>
        <v>45265.599999999999</v>
      </c>
      <c r="G336" s="16"/>
    </row>
    <row r="337" spans="1:7" ht="15.75">
      <c r="A337" s="6">
        <f>IF(C337="","",COUNTA(($C$7:C337)))</f>
        <v>292</v>
      </c>
      <c r="B337" s="18" t="s">
        <v>129</v>
      </c>
      <c r="C337" s="22">
        <v>601</v>
      </c>
      <c r="D337" s="1" t="s">
        <v>21</v>
      </c>
      <c r="E337" s="1">
        <v>1.9</v>
      </c>
      <c r="F337" s="2">
        <f t="shared" si="8"/>
        <v>1141.8999999999999</v>
      </c>
      <c r="G337" s="16"/>
    </row>
    <row r="338" spans="1:7" ht="15.75">
      <c r="A338" s="6">
        <f>IF(C338="","",COUNTA(($C$7:C338)))</f>
        <v>293</v>
      </c>
      <c r="B338" s="18" t="s">
        <v>128</v>
      </c>
      <c r="C338" s="22">
        <v>10301</v>
      </c>
      <c r="D338" s="1" t="s">
        <v>34</v>
      </c>
      <c r="E338" s="1">
        <v>1.9</v>
      </c>
      <c r="F338" s="2">
        <f t="shared" si="8"/>
        <v>19571.899999999998</v>
      </c>
      <c r="G338" s="16"/>
    </row>
    <row r="339" spans="1:7" ht="15.75">
      <c r="A339" s="6">
        <f>IF(C339="","",COUNTA(($C$7:C339)))</f>
        <v>294</v>
      </c>
      <c r="B339" s="18" t="s">
        <v>126</v>
      </c>
      <c r="C339" s="22">
        <v>12027</v>
      </c>
      <c r="D339" s="1" t="s">
        <v>21</v>
      </c>
      <c r="E339" s="1">
        <v>1.9</v>
      </c>
      <c r="F339" s="2">
        <f t="shared" si="8"/>
        <v>22851.3</v>
      </c>
      <c r="G339" s="16"/>
    </row>
    <row r="340" spans="1:7" ht="15.75">
      <c r="A340" s="6">
        <f>IF(C340="","",COUNTA(($C$7:C340)))</f>
        <v>295</v>
      </c>
      <c r="B340" s="18" t="s">
        <v>127</v>
      </c>
      <c r="C340" s="22">
        <v>10646</v>
      </c>
      <c r="D340" s="1" t="s">
        <v>21</v>
      </c>
      <c r="E340" s="1">
        <v>1.9</v>
      </c>
      <c r="F340" s="2">
        <f t="shared" si="8"/>
        <v>20227.399999999998</v>
      </c>
      <c r="G340" s="16"/>
    </row>
    <row r="341" spans="1:7" ht="15.75">
      <c r="A341" s="6">
        <f>IF(C341="","",COUNTA(($C$7:C341)))</f>
        <v>296</v>
      </c>
      <c r="B341" s="18" t="s">
        <v>251</v>
      </c>
      <c r="C341" s="22">
        <v>1195</v>
      </c>
      <c r="D341" s="1" t="s">
        <v>34</v>
      </c>
      <c r="E341" s="9">
        <v>2.5</v>
      </c>
      <c r="F341" s="2">
        <f t="shared" si="8"/>
        <v>2987.5</v>
      </c>
      <c r="G341" s="16"/>
    </row>
    <row r="342" spans="1:7" ht="15.75">
      <c r="A342" s="6" t="str">
        <f>IF(C342="","",COUNTA(($C$7:C342)))</f>
        <v/>
      </c>
      <c r="B342" s="36" t="s">
        <v>32</v>
      </c>
      <c r="C342" s="21"/>
      <c r="D342" s="3"/>
      <c r="E342" s="10"/>
      <c r="F342" s="2"/>
      <c r="G342" s="55">
        <f>SUM(F333:F341)</f>
        <v>152018.79999999999</v>
      </c>
    </row>
    <row r="343" spans="1:7" ht="15.75">
      <c r="A343" s="6" t="str">
        <f>IF(C343="","",COUNTA(($C$7:C343)))</f>
        <v/>
      </c>
      <c r="B343" s="17" t="s">
        <v>209</v>
      </c>
      <c r="C343" s="24"/>
      <c r="D343" s="15"/>
      <c r="E343" s="15"/>
      <c r="F343" s="13"/>
      <c r="G343" s="14"/>
    </row>
    <row r="344" spans="1:7" ht="18.75">
      <c r="A344" s="6" t="str">
        <f>IF(C344="","",COUNTA(($C$7:C344)))</f>
        <v/>
      </c>
      <c r="B344" s="56" t="s">
        <v>210</v>
      </c>
      <c r="C344" s="20"/>
      <c r="D344" s="19"/>
      <c r="E344" s="9"/>
      <c r="F344" s="2"/>
      <c r="G344" s="5"/>
    </row>
    <row r="345" spans="1:7" ht="15.75">
      <c r="A345" s="6">
        <f>IF(C345="","",COUNTA(($C$7:C345)))</f>
        <v>297</v>
      </c>
      <c r="B345" s="25" t="s">
        <v>270</v>
      </c>
      <c r="C345" s="26">
        <v>1</v>
      </c>
      <c r="D345" s="19" t="s">
        <v>23</v>
      </c>
      <c r="E345" s="19">
        <v>1500</v>
      </c>
      <c r="F345" s="2">
        <f t="shared" ref="F345:F425" si="9">C345*E345</f>
        <v>1500</v>
      </c>
      <c r="G345" s="27"/>
    </row>
    <row r="346" spans="1:7" ht="15.75">
      <c r="A346" s="6">
        <f>IF(C346="","",COUNTA(($C$7:C346)))</f>
        <v>298</v>
      </c>
      <c r="B346" s="25" t="s">
        <v>271</v>
      </c>
      <c r="C346" s="26">
        <v>1</v>
      </c>
      <c r="D346" s="19" t="s">
        <v>23</v>
      </c>
      <c r="E346" s="19">
        <v>3200</v>
      </c>
      <c r="F346" s="2">
        <f t="shared" si="9"/>
        <v>3200</v>
      </c>
      <c r="G346" s="27"/>
    </row>
    <row r="347" spans="1:7" ht="15.75">
      <c r="A347" s="6">
        <f>IF(C347="","",COUNTA(($C$7:C347)))</f>
        <v>299</v>
      </c>
      <c r="B347" s="25" t="s">
        <v>269</v>
      </c>
      <c r="C347" s="26">
        <v>1</v>
      </c>
      <c r="D347" s="19" t="s">
        <v>23</v>
      </c>
      <c r="E347" s="19">
        <v>3000</v>
      </c>
      <c r="F347" s="2">
        <f t="shared" si="9"/>
        <v>3000</v>
      </c>
      <c r="G347" s="27"/>
    </row>
    <row r="348" spans="1:7" ht="15.75">
      <c r="A348" s="6">
        <f>IF(C348="","",COUNTA(($C$7:C348)))</f>
        <v>300</v>
      </c>
      <c r="B348" s="25" t="s">
        <v>267</v>
      </c>
      <c r="C348" s="26">
        <v>1</v>
      </c>
      <c r="D348" s="19" t="s">
        <v>23</v>
      </c>
      <c r="E348" s="19">
        <v>1350</v>
      </c>
      <c r="F348" s="2">
        <f t="shared" si="9"/>
        <v>1350</v>
      </c>
      <c r="G348" s="27"/>
    </row>
    <row r="349" spans="1:7" ht="15.75">
      <c r="A349" s="6">
        <f>IF(C349="","",COUNTA(($C$7:C349)))</f>
        <v>301</v>
      </c>
      <c r="B349" s="25" t="s">
        <v>266</v>
      </c>
      <c r="C349" s="26">
        <v>1</v>
      </c>
      <c r="D349" s="19" t="s">
        <v>23</v>
      </c>
      <c r="E349" s="19">
        <v>1300</v>
      </c>
      <c r="F349" s="2">
        <f t="shared" si="9"/>
        <v>1300</v>
      </c>
      <c r="G349" s="27"/>
    </row>
    <row r="350" spans="1:7" ht="15.75">
      <c r="A350" s="6">
        <f>IF(C350="","",COUNTA(($C$7:C350)))</f>
        <v>302</v>
      </c>
      <c r="B350" s="25" t="s">
        <v>254</v>
      </c>
      <c r="C350" s="26">
        <v>1</v>
      </c>
      <c r="D350" s="19" t="s">
        <v>23</v>
      </c>
      <c r="E350" s="19">
        <v>1100</v>
      </c>
      <c r="F350" s="2">
        <f t="shared" si="9"/>
        <v>1100</v>
      </c>
      <c r="G350" s="27"/>
    </row>
    <row r="351" spans="1:7" ht="15.75">
      <c r="A351" s="6">
        <f>IF(C351="","",COUNTA(($C$7:C351)))</f>
        <v>303</v>
      </c>
      <c r="B351" s="25" t="s">
        <v>272</v>
      </c>
      <c r="C351" s="26">
        <v>1</v>
      </c>
      <c r="D351" s="19" t="s">
        <v>23</v>
      </c>
      <c r="E351" s="19">
        <v>3200</v>
      </c>
      <c r="F351" s="2">
        <f t="shared" si="9"/>
        <v>3200</v>
      </c>
      <c r="G351" s="27"/>
    </row>
    <row r="352" spans="1:7" ht="15.75">
      <c r="A352" s="6">
        <f>IF(C352="","",COUNTA(($C$7:C352)))</f>
        <v>304</v>
      </c>
      <c r="B352" s="25" t="s">
        <v>273</v>
      </c>
      <c r="C352" s="26">
        <v>2</v>
      </c>
      <c r="D352" s="19" t="s">
        <v>23</v>
      </c>
      <c r="E352" s="19">
        <v>3200</v>
      </c>
      <c r="F352" s="2">
        <f t="shared" si="9"/>
        <v>6400</v>
      </c>
      <c r="G352" s="27"/>
    </row>
    <row r="353" spans="1:7" ht="18.75">
      <c r="A353" s="6" t="str">
        <f>IF(C353="","",COUNTA(($C$7:C353)))</f>
        <v/>
      </c>
      <c r="B353" s="56" t="s">
        <v>211</v>
      </c>
      <c r="C353" s="20"/>
      <c r="D353" s="19"/>
      <c r="E353" s="9"/>
      <c r="F353" s="2"/>
      <c r="G353" s="5"/>
    </row>
    <row r="354" spans="1:7" ht="31.5">
      <c r="A354" s="6">
        <f>IF(C354="","",COUNTA(($C$7:C354)))</f>
        <v>305</v>
      </c>
      <c r="B354" s="25" t="s">
        <v>212</v>
      </c>
      <c r="C354" s="26">
        <v>12</v>
      </c>
      <c r="D354" s="19" t="s">
        <v>23</v>
      </c>
      <c r="E354" s="19">
        <v>175</v>
      </c>
      <c r="F354" s="2">
        <f t="shared" si="9"/>
        <v>2100</v>
      </c>
      <c r="G354" s="27"/>
    </row>
    <row r="355" spans="1:7" ht="18.75">
      <c r="A355" s="6" t="str">
        <f>IF(C355="","",COUNTA(($C$7:C355)))</f>
        <v/>
      </c>
      <c r="B355" s="56" t="s">
        <v>252</v>
      </c>
      <c r="C355" s="20"/>
      <c r="D355" s="19"/>
      <c r="E355" s="9"/>
      <c r="F355" s="2"/>
      <c r="G355" s="16"/>
    </row>
    <row r="356" spans="1:7" ht="15.75">
      <c r="A356" s="6">
        <f>IF(C356="","",COUNTA(($C$7:C356)))</f>
        <v>306</v>
      </c>
      <c r="B356" s="7" t="s">
        <v>276</v>
      </c>
      <c r="C356" s="20">
        <v>1</v>
      </c>
      <c r="D356" s="1" t="s">
        <v>23</v>
      </c>
      <c r="E356" s="9">
        <v>1550</v>
      </c>
      <c r="F356" s="2">
        <f t="shared" si="9"/>
        <v>1550</v>
      </c>
      <c r="G356" s="16"/>
    </row>
    <row r="357" spans="1:7" ht="15.75">
      <c r="A357" s="6">
        <f>IF(C357="","",COUNTA(($C$7:C357)))</f>
        <v>307</v>
      </c>
      <c r="B357" s="7" t="s">
        <v>259</v>
      </c>
      <c r="C357" s="20">
        <v>1</v>
      </c>
      <c r="D357" s="1" t="s">
        <v>23</v>
      </c>
      <c r="E357" s="9">
        <v>1450</v>
      </c>
      <c r="F357" s="2">
        <f t="shared" si="9"/>
        <v>1450</v>
      </c>
      <c r="G357" s="16"/>
    </row>
    <row r="358" spans="1:7" ht="15.75">
      <c r="A358" s="6">
        <f>IF(C358="","",COUNTA(($C$7:C358)))</f>
        <v>308</v>
      </c>
      <c r="B358" s="7" t="s">
        <v>260</v>
      </c>
      <c r="C358" s="20">
        <v>1</v>
      </c>
      <c r="D358" s="1" t="s">
        <v>23</v>
      </c>
      <c r="E358" s="9">
        <v>1450</v>
      </c>
      <c r="F358" s="2">
        <f t="shared" si="9"/>
        <v>1450</v>
      </c>
      <c r="G358" s="16"/>
    </row>
    <row r="359" spans="1:7" ht="15.75">
      <c r="A359" s="6">
        <f>IF(C359="","",COUNTA(($C$7:C359)))</f>
        <v>309</v>
      </c>
      <c r="B359" s="7" t="s">
        <v>258</v>
      </c>
      <c r="C359" s="20">
        <v>1</v>
      </c>
      <c r="D359" s="1" t="s">
        <v>23</v>
      </c>
      <c r="E359" s="9">
        <v>1450</v>
      </c>
      <c r="F359" s="2">
        <f t="shared" si="9"/>
        <v>1450</v>
      </c>
      <c r="G359" s="16"/>
    </row>
    <row r="360" spans="1:7" ht="15.75">
      <c r="A360" s="6">
        <f>IF(C360="","",COUNTA(($C$7:C360)))</f>
        <v>310</v>
      </c>
      <c r="B360" s="7" t="s">
        <v>263</v>
      </c>
      <c r="C360" s="20">
        <v>1</v>
      </c>
      <c r="D360" s="1" t="s">
        <v>23</v>
      </c>
      <c r="E360" s="9">
        <v>1450</v>
      </c>
      <c r="F360" s="2">
        <f t="shared" si="9"/>
        <v>1450</v>
      </c>
      <c r="G360" s="16"/>
    </row>
    <row r="361" spans="1:7" ht="15.75">
      <c r="A361" s="6">
        <f>IF(C361="","",COUNTA(($C$7:C361)))</f>
        <v>311</v>
      </c>
      <c r="B361" s="7" t="s">
        <v>255</v>
      </c>
      <c r="C361" s="20">
        <v>1</v>
      </c>
      <c r="D361" s="1" t="s">
        <v>23</v>
      </c>
      <c r="E361" s="9">
        <v>1450</v>
      </c>
      <c r="F361" s="2">
        <f t="shared" si="9"/>
        <v>1450</v>
      </c>
      <c r="G361" s="16"/>
    </row>
    <row r="362" spans="1:7" ht="15.75">
      <c r="A362" s="6">
        <f>IF(C362="","",COUNTA(($C$7:C362)))</f>
        <v>312</v>
      </c>
      <c r="B362" s="7" t="s">
        <v>274</v>
      </c>
      <c r="C362" s="20">
        <v>1</v>
      </c>
      <c r="D362" s="1" t="s">
        <v>23</v>
      </c>
      <c r="E362" s="9">
        <v>1550</v>
      </c>
      <c r="F362" s="2">
        <f t="shared" si="9"/>
        <v>1550</v>
      </c>
      <c r="G362" s="16"/>
    </row>
    <row r="363" spans="1:7" ht="15.75">
      <c r="A363" s="6">
        <f>IF(C363="","",COUNTA(($C$7:C363)))</f>
        <v>313</v>
      </c>
      <c r="B363" s="7" t="s">
        <v>275</v>
      </c>
      <c r="C363" s="20">
        <v>1</v>
      </c>
      <c r="D363" s="1" t="s">
        <v>23</v>
      </c>
      <c r="E363" s="9">
        <v>1550</v>
      </c>
      <c r="F363" s="2">
        <f t="shared" si="9"/>
        <v>1550</v>
      </c>
      <c r="G363" s="16"/>
    </row>
    <row r="364" spans="1:7" ht="15.75">
      <c r="A364" s="6">
        <f>IF(C364="","",COUNTA(($C$7:C364)))</f>
        <v>314</v>
      </c>
      <c r="B364" s="7" t="s">
        <v>261</v>
      </c>
      <c r="C364" s="20">
        <v>1</v>
      </c>
      <c r="D364" s="1" t="s">
        <v>23</v>
      </c>
      <c r="E364" s="9">
        <v>1450</v>
      </c>
      <c r="F364" s="2">
        <f t="shared" si="9"/>
        <v>1450</v>
      </c>
      <c r="G364" s="16"/>
    </row>
    <row r="365" spans="1:7" ht="15.75">
      <c r="A365" s="6">
        <f>IF(C365="","",COUNTA(($C$7:C365)))</f>
        <v>315</v>
      </c>
      <c r="B365" s="7" t="s">
        <v>262</v>
      </c>
      <c r="C365" s="20">
        <v>1</v>
      </c>
      <c r="D365" s="1" t="s">
        <v>23</v>
      </c>
      <c r="E365" s="9">
        <v>1450</v>
      </c>
      <c r="F365" s="2">
        <f t="shared" si="9"/>
        <v>1450</v>
      </c>
      <c r="G365" s="16"/>
    </row>
    <row r="366" spans="1:7" ht="15.75">
      <c r="A366" s="6">
        <f>IF(C366="","",COUNTA(($C$7:C366)))</f>
        <v>316</v>
      </c>
      <c r="B366" s="7" t="s">
        <v>268</v>
      </c>
      <c r="C366" s="20">
        <v>1</v>
      </c>
      <c r="D366" s="1" t="s">
        <v>23</v>
      </c>
      <c r="E366" s="9">
        <v>1450</v>
      </c>
      <c r="F366" s="2">
        <f t="shared" si="9"/>
        <v>1450</v>
      </c>
      <c r="G366" s="16"/>
    </row>
    <row r="367" spans="1:7" ht="15.75">
      <c r="A367" s="6">
        <f>IF(C367="","",COUNTA(($C$7:C367)))</f>
        <v>317</v>
      </c>
      <c r="B367" s="7" t="s">
        <v>265</v>
      </c>
      <c r="C367" s="20">
        <v>1</v>
      </c>
      <c r="D367" s="1" t="s">
        <v>23</v>
      </c>
      <c r="E367" s="9">
        <v>1450</v>
      </c>
      <c r="F367" s="2">
        <f t="shared" si="9"/>
        <v>1450</v>
      </c>
      <c r="G367" s="16"/>
    </row>
    <row r="368" spans="1:7" ht="15.75">
      <c r="A368" s="6">
        <f>IF(C368="","",COUNTA(($C$7:C368)))</f>
        <v>318</v>
      </c>
      <c r="B368" s="7" t="s">
        <v>264</v>
      </c>
      <c r="C368" s="20">
        <v>1</v>
      </c>
      <c r="D368" s="1" t="s">
        <v>23</v>
      </c>
      <c r="E368" s="9">
        <v>1450</v>
      </c>
      <c r="F368" s="2">
        <f t="shared" si="9"/>
        <v>1450</v>
      </c>
      <c r="G368" s="16"/>
    </row>
    <row r="369" spans="1:7" ht="15.75">
      <c r="A369" s="6">
        <f>IF(C369="","",COUNTA(($C$7:C369)))</f>
        <v>319</v>
      </c>
      <c r="B369" s="7" t="s">
        <v>256</v>
      </c>
      <c r="C369" s="20">
        <v>1</v>
      </c>
      <c r="D369" s="1" t="s">
        <v>23</v>
      </c>
      <c r="E369" s="9">
        <v>1450</v>
      </c>
      <c r="F369" s="2">
        <f t="shared" si="9"/>
        <v>1450</v>
      </c>
      <c r="G369" s="16"/>
    </row>
    <row r="370" spans="1:7" ht="15.75">
      <c r="A370" s="6">
        <f>IF(C370="","",COUNTA(($C$7:C370)))</f>
        <v>320</v>
      </c>
      <c r="B370" s="7" t="s">
        <v>257</v>
      </c>
      <c r="C370" s="20">
        <v>2</v>
      </c>
      <c r="D370" s="1" t="s">
        <v>23</v>
      </c>
      <c r="E370" s="9">
        <v>1450</v>
      </c>
      <c r="F370" s="2">
        <f t="shared" si="9"/>
        <v>2900</v>
      </c>
      <c r="G370" s="16"/>
    </row>
    <row r="371" spans="1:7" ht="15.75">
      <c r="A371" s="6">
        <f>IF(C371="","",COUNTA(($C$7:C371)))</f>
        <v>321</v>
      </c>
      <c r="B371" s="7" t="s">
        <v>279</v>
      </c>
      <c r="C371" s="20">
        <v>1</v>
      </c>
      <c r="D371" s="1" t="s">
        <v>23</v>
      </c>
      <c r="E371" s="9">
        <v>1450</v>
      </c>
      <c r="F371" s="2">
        <f t="shared" si="9"/>
        <v>1450</v>
      </c>
      <c r="G371" s="16"/>
    </row>
    <row r="372" spans="1:7" ht="15.75">
      <c r="A372" s="6">
        <f>IF(C372="","",COUNTA(($C$7:C372)))</f>
        <v>322</v>
      </c>
      <c r="B372" s="7" t="s">
        <v>280</v>
      </c>
      <c r="C372" s="20">
        <v>1</v>
      </c>
      <c r="D372" s="1" t="s">
        <v>23</v>
      </c>
      <c r="E372" s="9">
        <v>1150</v>
      </c>
      <c r="F372" s="2">
        <f t="shared" si="9"/>
        <v>1150</v>
      </c>
      <c r="G372" s="16"/>
    </row>
    <row r="373" spans="1:7" ht="15.75">
      <c r="A373" s="6">
        <f>IF(C373="","",COUNTA(($C$7:C373)))</f>
        <v>323</v>
      </c>
      <c r="B373" s="7" t="s">
        <v>281</v>
      </c>
      <c r="C373" s="20">
        <v>1</v>
      </c>
      <c r="D373" s="1" t="s">
        <v>23</v>
      </c>
      <c r="E373" s="9">
        <v>1150</v>
      </c>
      <c r="F373" s="2">
        <f t="shared" si="9"/>
        <v>1150</v>
      </c>
      <c r="G373" s="16"/>
    </row>
    <row r="374" spans="1:7" ht="15.75">
      <c r="A374" s="6">
        <f>IF(C374="","",COUNTA(($C$7:C374)))</f>
        <v>324</v>
      </c>
      <c r="B374" s="7" t="s">
        <v>277</v>
      </c>
      <c r="C374" s="20">
        <v>1</v>
      </c>
      <c r="D374" s="1" t="s">
        <v>23</v>
      </c>
      <c r="E374" s="9">
        <v>1450</v>
      </c>
      <c r="F374" s="2">
        <f t="shared" si="9"/>
        <v>1450</v>
      </c>
      <c r="G374" s="16"/>
    </row>
    <row r="375" spans="1:7" ht="15.75">
      <c r="A375" s="6">
        <f>IF(C375="","",COUNTA(($C$7:C375)))</f>
        <v>325</v>
      </c>
      <c r="B375" s="7" t="s">
        <v>282</v>
      </c>
      <c r="C375" s="20">
        <v>1</v>
      </c>
      <c r="D375" s="1" t="s">
        <v>23</v>
      </c>
      <c r="E375" s="9">
        <v>1150</v>
      </c>
      <c r="F375" s="2">
        <f t="shared" si="9"/>
        <v>1150</v>
      </c>
      <c r="G375" s="16"/>
    </row>
    <row r="376" spans="1:7" ht="15.75">
      <c r="A376" s="6">
        <f>IF(C376="","",COUNTA(($C$7:C376)))</f>
        <v>326</v>
      </c>
      <c r="B376" s="7" t="s">
        <v>283</v>
      </c>
      <c r="C376" s="20">
        <v>1</v>
      </c>
      <c r="D376" s="1" t="s">
        <v>23</v>
      </c>
      <c r="E376" s="9">
        <v>1150</v>
      </c>
      <c r="F376" s="2">
        <f t="shared" si="9"/>
        <v>1150</v>
      </c>
      <c r="G376" s="16"/>
    </row>
    <row r="377" spans="1:7" ht="15.75">
      <c r="A377" s="6">
        <f>IF(C377="","",COUNTA(($C$7:C377)))</f>
        <v>327</v>
      </c>
      <c r="B377" s="7" t="s">
        <v>278</v>
      </c>
      <c r="C377" s="20">
        <v>1</v>
      </c>
      <c r="D377" s="1" t="s">
        <v>23</v>
      </c>
      <c r="E377" s="9">
        <v>1450</v>
      </c>
      <c r="F377" s="2">
        <f t="shared" si="9"/>
        <v>1450</v>
      </c>
      <c r="G377" s="16"/>
    </row>
    <row r="378" spans="1:7" ht="15.75">
      <c r="A378" s="6">
        <f>IF(C378="","",COUNTA(($C$7:C378)))</f>
        <v>328</v>
      </c>
      <c r="B378" s="7" t="s">
        <v>284</v>
      </c>
      <c r="C378" s="20">
        <v>1</v>
      </c>
      <c r="D378" s="1" t="s">
        <v>23</v>
      </c>
      <c r="E378" s="9">
        <v>1150</v>
      </c>
      <c r="F378" s="2">
        <f t="shared" si="9"/>
        <v>1150</v>
      </c>
      <c r="G378" s="16"/>
    </row>
    <row r="379" spans="1:7" ht="15.75">
      <c r="A379" s="6">
        <f>IF(C379="","",COUNTA(($C$7:C379)))</f>
        <v>329</v>
      </c>
      <c r="B379" s="7" t="s">
        <v>285</v>
      </c>
      <c r="C379" s="20">
        <v>1</v>
      </c>
      <c r="D379" s="1" t="s">
        <v>23</v>
      </c>
      <c r="E379" s="9">
        <v>1150</v>
      </c>
      <c r="F379" s="2">
        <f t="shared" si="9"/>
        <v>1150</v>
      </c>
      <c r="G379" s="16"/>
    </row>
    <row r="380" spans="1:7" ht="15.75">
      <c r="A380" s="6">
        <f>IF(C380="","",COUNTA(($C$7:C380)))</f>
        <v>330</v>
      </c>
      <c r="B380" s="7" t="s">
        <v>288</v>
      </c>
      <c r="C380" s="20">
        <v>1</v>
      </c>
      <c r="D380" s="1" t="s">
        <v>23</v>
      </c>
      <c r="E380" s="9">
        <v>1450</v>
      </c>
      <c r="F380" s="2">
        <f t="shared" si="9"/>
        <v>1450</v>
      </c>
      <c r="G380" s="16"/>
    </row>
    <row r="381" spans="1:7" ht="15.75">
      <c r="A381" s="6">
        <f>IF(C381="","",COUNTA(($C$7:C381)))</f>
        <v>331</v>
      </c>
      <c r="B381" s="7" t="s">
        <v>286</v>
      </c>
      <c r="C381" s="20">
        <v>1</v>
      </c>
      <c r="D381" s="1" t="s">
        <v>23</v>
      </c>
      <c r="E381" s="9">
        <v>1150</v>
      </c>
      <c r="F381" s="2">
        <f t="shared" si="9"/>
        <v>1150</v>
      </c>
      <c r="G381" s="16"/>
    </row>
    <row r="382" spans="1:7" ht="15.75">
      <c r="A382" s="6">
        <f>IF(C382="","",COUNTA(($C$7:C382)))</f>
        <v>332</v>
      </c>
      <c r="B382" s="7" t="s">
        <v>287</v>
      </c>
      <c r="C382" s="20">
        <v>1</v>
      </c>
      <c r="D382" s="1" t="s">
        <v>23</v>
      </c>
      <c r="E382" s="9">
        <v>1150</v>
      </c>
      <c r="F382" s="2">
        <f t="shared" si="9"/>
        <v>1150</v>
      </c>
      <c r="G382" s="16"/>
    </row>
    <row r="383" spans="1:7" ht="15.75">
      <c r="A383" s="6">
        <f>IF(C383="","",COUNTA(($C$7:C383)))</f>
        <v>333</v>
      </c>
      <c r="B383" s="7" t="s">
        <v>289</v>
      </c>
      <c r="C383" s="20">
        <v>1</v>
      </c>
      <c r="D383" s="1" t="s">
        <v>23</v>
      </c>
      <c r="E383" s="9">
        <v>1150</v>
      </c>
      <c r="F383" s="2">
        <f t="shared" si="9"/>
        <v>1150</v>
      </c>
      <c r="G383" s="16"/>
    </row>
    <row r="384" spans="1:7" ht="15.75">
      <c r="A384" s="6">
        <f>IF(C384="","",COUNTA(($C$7:C384)))</f>
        <v>334</v>
      </c>
      <c r="B384" s="7" t="s">
        <v>290</v>
      </c>
      <c r="C384" s="20">
        <v>1</v>
      </c>
      <c r="D384" s="1" t="s">
        <v>23</v>
      </c>
      <c r="E384" s="9">
        <v>1150</v>
      </c>
      <c r="F384" s="2">
        <f t="shared" si="9"/>
        <v>1150</v>
      </c>
      <c r="G384" s="16"/>
    </row>
    <row r="385" spans="1:7" ht="15.75">
      <c r="A385" s="6">
        <f>IF(C385="","",COUNTA(($C$7:C385)))</f>
        <v>335</v>
      </c>
      <c r="B385" s="7" t="s">
        <v>297</v>
      </c>
      <c r="C385" s="20">
        <v>1</v>
      </c>
      <c r="D385" s="1" t="s">
        <v>23</v>
      </c>
      <c r="E385" s="9">
        <v>1450</v>
      </c>
      <c r="F385" s="2">
        <f t="shared" si="9"/>
        <v>1450</v>
      </c>
      <c r="G385" s="16"/>
    </row>
    <row r="386" spans="1:7" ht="15.75">
      <c r="A386" s="6">
        <f>IF(C386="","",COUNTA(($C$7:C386)))</f>
        <v>336</v>
      </c>
      <c r="B386" s="7" t="s">
        <v>291</v>
      </c>
      <c r="C386" s="20">
        <v>1</v>
      </c>
      <c r="D386" s="1" t="s">
        <v>23</v>
      </c>
      <c r="E386" s="9">
        <v>1150</v>
      </c>
      <c r="F386" s="2">
        <f t="shared" si="9"/>
        <v>1150</v>
      </c>
      <c r="G386" s="16"/>
    </row>
    <row r="387" spans="1:7" ht="15.75">
      <c r="A387" s="6">
        <f>IF(C387="","",COUNTA(($C$7:C387)))</f>
        <v>337</v>
      </c>
      <c r="B387" s="7" t="s">
        <v>292</v>
      </c>
      <c r="C387" s="20">
        <v>1</v>
      </c>
      <c r="D387" s="1" t="s">
        <v>23</v>
      </c>
      <c r="E387" s="9">
        <v>1150</v>
      </c>
      <c r="F387" s="2">
        <f t="shared" si="9"/>
        <v>1150</v>
      </c>
      <c r="G387" s="16"/>
    </row>
    <row r="388" spans="1:7" ht="15.75">
      <c r="A388" s="6">
        <f>IF(C388="","",COUNTA(($C$7:C388)))</f>
        <v>338</v>
      </c>
      <c r="B388" s="7" t="s">
        <v>293</v>
      </c>
      <c r="C388" s="20">
        <v>1</v>
      </c>
      <c r="D388" s="1" t="s">
        <v>23</v>
      </c>
      <c r="E388" s="9">
        <v>1150</v>
      </c>
      <c r="F388" s="2">
        <f t="shared" si="9"/>
        <v>1150</v>
      </c>
      <c r="G388" s="16"/>
    </row>
    <row r="389" spans="1:7" ht="15.75">
      <c r="A389" s="6">
        <f>IF(C389="","",COUNTA(($C$7:C389)))</f>
        <v>339</v>
      </c>
      <c r="B389" s="7" t="s">
        <v>294</v>
      </c>
      <c r="C389" s="20">
        <v>1</v>
      </c>
      <c r="D389" s="1" t="s">
        <v>23</v>
      </c>
      <c r="E389" s="9">
        <v>1150</v>
      </c>
      <c r="F389" s="2">
        <f t="shared" si="9"/>
        <v>1150</v>
      </c>
      <c r="G389" s="16"/>
    </row>
    <row r="390" spans="1:7" ht="15.75">
      <c r="A390" s="6">
        <f>IF(C390="","",COUNTA(($C$7:C390)))</f>
        <v>340</v>
      </c>
      <c r="B390" s="7" t="s">
        <v>295</v>
      </c>
      <c r="C390" s="20">
        <v>1</v>
      </c>
      <c r="D390" s="1" t="s">
        <v>23</v>
      </c>
      <c r="E390" s="9">
        <v>1150</v>
      </c>
      <c r="F390" s="2">
        <f t="shared" si="9"/>
        <v>1150</v>
      </c>
      <c r="G390" s="16"/>
    </row>
    <row r="391" spans="1:7" ht="15.75">
      <c r="A391" s="6">
        <f>IF(C391="","",COUNTA(($C$7:C391)))</f>
        <v>341</v>
      </c>
      <c r="B391" s="7" t="s">
        <v>296</v>
      </c>
      <c r="C391" s="20">
        <v>1</v>
      </c>
      <c r="D391" s="1" t="s">
        <v>23</v>
      </c>
      <c r="E391" s="9">
        <v>1150</v>
      </c>
      <c r="F391" s="2">
        <f t="shared" si="9"/>
        <v>1150</v>
      </c>
      <c r="G391" s="16"/>
    </row>
    <row r="392" spans="1:7" ht="15.75">
      <c r="A392" s="6">
        <f>IF(C392="","",COUNTA(($C$7:C392)))</f>
        <v>342</v>
      </c>
      <c r="B392" s="7" t="s">
        <v>298</v>
      </c>
      <c r="C392" s="20">
        <v>1</v>
      </c>
      <c r="D392" s="1" t="s">
        <v>23</v>
      </c>
      <c r="E392" s="9">
        <v>1450</v>
      </c>
      <c r="F392" s="2">
        <f t="shared" si="9"/>
        <v>1450</v>
      </c>
      <c r="G392" s="16"/>
    </row>
    <row r="393" spans="1:7" ht="15.75">
      <c r="A393" s="6">
        <f>IF(C393="","",COUNTA(($C$7:C393)))</f>
        <v>343</v>
      </c>
      <c r="B393" s="7" t="s">
        <v>299</v>
      </c>
      <c r="C393" s="20">
        <v>1</v>
      </c>
      <c r="D393" s="1" t="s">
        <v>23</v>
      </c>
      <c r="E393" s="9">
        <v>1150</v>
      </c>
      <c r="F393" s="2">
        <f t="shared" si="9"/>
        <v>1150</v>
      </c>
      <c r="G393" s="16"/>
    </row>
    <row r="394" spans="1:7" ht="15.75">
      <c r="A394" s="6">
        <f>IF(C394="","",COUNTA(($C$7:C394)))</f>
        <v>344</v>
      </c>
      <c r="B394" s="7" t="s">
        <v>300</v>
      </c>
      <c r="C394" s="20">
        <v>1</v>
      </c>
      <c r="D394" s="1" t="s">
        <v>23</v>
      </c>
      <c r="E394" s="9">
        <v>1150</v>
      </c>
      <c r="F394" s="2">
        <f t="shared" si="9"/>
        <v>1150</v>
      </c>
      <c r="G394" s="16"/>
    </row>
    <row r="395" spans="1:7" ht="15.75">
      <c r="A395" s="6">
        <f>IF(C395="","",COUNTA(($C$7:C395)))</f>
        <v>345</v>
      </c>
      <c r="B395" s="7" t="s">
        <v>301</v>
      </c>
      <c r="C395" s="20">
        <v>1</v>
      </c>
      <c r="D395" s="1" t="s">
        <v>23</v>
      </c>
      <c r="E395" s="9">
        <v>1150</v>
      </c>
      <c r="F395" s="2">
        <f t="shared" si="9"/>
        <v>1150</v>
      </c>
      <c r="G395" s="16"/>
    </row>
    <row r="396" spans="1:7" ht="15.75">
      <c r="A396" s="6">
        <f>IF(C396="","",COUNTA(($C$7:C396)))</f>
        <v>346</v>
      </c>
      <c r="B396" s="7" t="s">
        <v>302</v>
      </c>
      <c r="C396" s="20">
        <v>1</v>
      </c>
      <c r="D396" s="1" t="s">
        <v>23</v>
      </c>
      <c r="E396" s="9">
        <v>1150</v>
      </c>
      <c r="F396" s="2">
        <f t="shared" si="9"/>
        <v>1150</v>
      </c>
      <c r="G396" s="16"/>
    </row>
    <row r="397" spans="1:7" ht="15.75">
      <c r="A397" s="6">
        <f>IF(C397="","",COUNTA(($C$7:C397)))</f>
        <v>347</v>
      </c>
      <c r="B397" s="7" t="s">
        <v>303</v>
      </c>
      <c r="C397" s="20">
        <v>1</v>
      </c>
      <c r="D397" s="1" t="s">
        <v>23</v>
      </c>
      <c r="E397" s="9">
        <v>1150</v>
      </c>
      <c r="F397" s="2">
        <f t="shared" si="9"/>
        <v>1150</v>
      </c>
      <c r="G397" s="16"/>
    </row>
    <row r="398" spans="1:7" ht="15.75">
      <c r="A398" s="6">
        <f>IF(C398="","",COUNTA(($C$7:C398)))</f>
        <v>348</v>
      </c>
      <c r="B398" s="7" t="s">
        <v>304</v>
      </c>
      <c r="C398" s="20">
        <v>1</v>
      </c>
      <c r="D398" s="1" t="s">
        <v>23</v>
      </c>
      <c r="E398" s="9">
        <v>1150</v>
      </c>
      <c r="F398" s="2">
        <f t="shared" si="9"/>
        <v>1150</v>
      </c>
      <c r="G398" s="16"/>
    </row>
    <row r="399" spans="1:7" ht="15.75">
      <c r="A399" s="6">
        <f>IF(C399="","",COUNTA(($C$7:C399)))</f>
        <v>349</v>
      </c>
      <c r="B399" s="7" t="s">
        <v>311</v>
      </c>
      <c r="C399" s="20">
        <v>1</v>
      </c>
      <c r="D399" s="1" t="s">
        <v>23</v>
      </c>
      <c r="E399" s="9">
        <v>1450</v>
      </c>
      <c r="F399" s="2">
        <f t="shared" si="9"/>
        <v>1450</v>
      </c>
      <c r="G399" s="16"/>
    </row>
    <row r="400" spans="1:7" ht="15.75">
      <c r="A400" s="6">
        <f>IF(C400="","",COUNTA(($C$7:C400)))</f>
        <v>350</v>
      </c>
      <c r="B400" s="7" t="s">
        <v>305</v>
      </c>
      <c r="C400" s="20">
        <v>1</v>
      </c>
      <c r="D400" s="1" t="s">
        <v>23</v>
      </c>
      <c r="E400" s="9">
        <v>1150</v>
      </c>
      <c r="F400" s="2">
        <f t="shared" si="9"/>
        <v>1150</v>
      </c>
      <c r="G400" s="16"/>
    </row>
    <row r="401" spans="1:7" ht="15.75">
      <c r="A401" s="6">
        <f>IF(C401="","",COUNTA(($C$7:C401)))</f>
        <v>351</v>
      </c>
      <c r="B401" s="7" t="s">
        <v>306</v>
      </c>
      <c r="C401" s="20">
        <v>1</v>
      </c>
      <c r="D401" s="1" t="s">
        <v>23</v>
      </c>
      <c r="E401" s="9">
        <v>1150</v>
      </c>
      <c r="F401" s="2">
        <f t="shared" si="9"/>
        <v>1150</v>
      </c>
      <c r="G401" s="16"/>
    </row>
    <row r="402" spans="1:7" ht="15.75">
      <c r="A402" s="6">
        <f>IF(C402="","",COUNTA(($C$7:C402)))</f>
        <v>352</v>
      </c>
      <c r="B402" s="7" t="s">
        <v>307</v>
      </c>
      <c r="C402" s="20">
        <v>1</v>
      </c>
      <c r="D402" s="1" t="s">
        <v>23</v>
      </c>
      <c r="E402" s="9">
        <v>1150</v>
      </c>
      <c r="F402" s="2">
        <f t="shared" si="9"/>
        <v>1150</v>
      </c>
      <c r="G402" s="16"/>
    </row>
    <row r="403" spans="1:7" ht="15.75">
      <c r="A403" s="6">
        <f>IF(C403="","",COUNTA(($C$7:C403)))</f>
        <v>353</v>
      </c>
      <c r="B403" s="7" t="s">
        <v>308</v>
      </c>
      <c r="C403" s="20">
        <v>1</v>
      </c>
      <c r="D403" s="1" t="s">
        <v>23</v>
      </c>
      <c r="E403" s="9">
        <v>1150</v>
      </c>
      <c r="F403" s="2">
        <f t="shared" si="9"/>
        <v>1150</v>
      </c>
      <c r="G403" s="16"/>
    </row>
    <row r="404" spans="1:7" ht="15.75">
      <c r="A404" s="6">
        <f>IF(C404="","",COUNTA(($C$7:C404)))</f>
        <v>354</v>
      </c>
      <c r="B404" s="7" t="s">
        <v>309</v>
      </c>
      <c r="C404" s="20">
        <v>1</v>
      </c>
      <c r="D404" s="1" t="s">
        <v>23</v>
      </c>
      <c r="E404" s="9">
        <v>1150</v>
      </c>
      <c r="F404" s="2">
        <f t="shared" si="9"/>
        <v>1150</v>
      </c>
      <c r="G404" s="16"/>
    </row>
    <row r="405" spans="1:7" ht="15.75">
      <c r="A405" s="6">
        <f>IF(C405="","",COUNTA(($C$7:C405)))</f>
        <v>355</v>
      </c>
      <c r="B405" s="7" t="s">
        <v>310</v>
      </c>
      <c r="C405" s="20">
        <v>1</v>
      </c>
      <c r="D405" s="1" t="s">
        <v>23</v>
      </c>
      <c r="E405" s="9">
        <v>1150</v>
      </c>
      <c r="F405" s="2">
        <f t="shared" si="9"/>
        <v>1150</v>
      </c>
      <c r="G405" s="16"/>
    </row>
    <row r="406" spans="1:7" ht="18.75">
      <c r="A406" s="6" t="str">
        <f>IF(C406="","",COUNTA(($C$7:C406)))</f>
        <v/>
      </c>
      <c r="B406" s="56" t="s">
        <v>253</v>
      </c>
      <c r="C406" s="26"/>
      <c r="D406" s="19"/>
      <c r="E406" s="9"/>
      <c r="F406" s="2"/>
      <c r="G406" s="16"/>
    </row>
    <row r="407" spans="1:7" ht="31.5">
      <c r="A407" s="6">
        <f>IF(C407="","",COUNTA(($C$7:C407)))</f>
        <v>356</v>
      </c>
      <c r="B407" s="25" t="s">
        <v>212</v>
      </c>
      <c r="C407" s="26">
        <v>51</v>
      </c>
      <c r="D407" s="19" t="s">
        <v>23</v>
      </c>
      <c r="E407" s="9">
        <v>175</v>
      </c>
      <c r="F407" s="2">
        <f t="shared" si="9"/>
        <v>8925</v>
      </c>
      <c r="G407" s="16"/>
    </row>
    <row r="408" spans="1:7" ht="18.75">
      <c r="A408" s="6" t="str">
        <f>IF(C408="","",COUNTA(($C$7:C408)))</f>
        <v/>
      </c>
      <c r="B408" s="56" t="s">
        <v>213</v>
      </c>
      <c r="C408" s="20"/>
      <c r="D408" s="19"/>
      <c r="E408" s="9"/>
      <c r="F408" s="2"/>
      <c r="G408" s="5"/>
    </row>
    <row r="409" spans="1:7" ht="15.75">
      <c r="A409" s="6">
        <f>IF(C409="","",COUNTA(($C$7:C409)))</f>
        <v>357</v>
      </c>
      <c r="B409" s="25" t="s">
        <v>216</v>
      </c>
      <c r="C409" s="26">
        <v>4</v>
      </c>
      <c r="D409" s="19"/>
      <c r="E409" s="19">
        <v>1850</v>
      </c>
      <c r="F409" s="2">
        <f t="shared" si="9"/>
        <v>7400</v>
      </c>
      <c r="G409" s="27"/>
    </row>
    <row r="410" spans="1:7" ht="15.75">
      <c r="A410" s="6">
        <f>IF(C410="","",COUNTA(($C$7:C410)))</f>
        <v>358</v>
      </c>
      <c r="B410" s="25" t="s">
        <v>217</v>
      </c>
      <c r="C410" s="26">
        <v>11</v>
      </c>
      <c r="D410" s="19"/>
      <c r="E410" s="19">
        <v>1850</v>
      </c>
      <c r="F410" s="2">
        <f t="shared" si="9"/>
        <v>20350</v>
      </c>
      <c r="G410" s="27"/>
    </row>
    <row r="411" spans="1:7" ht="15.75">
      <c r="A411" s="6">
        <f>IF(C411="","",COUNTA(($C$7:C411)))</f>
        <v>359</v>
      </c>
      <c r="B411" s="25" t="s">
        <v>218</v>
      </c>
      <c r="C411" s="26">
        <v>12</v>
      </c>
      <c r="D411" s="19"/>
      <c r="E411" s="19">
        <v>1850</v>
      </c>
      <c r="F411" s="2">
        <f t="shared" si="9"/>
        <v>22200</v>
      </c>
      <c r="G411" s="27"/>
    </row>
    <row r="412" spans="1:7" ht="15.75">
      <c r="A412" s="6">
        <f>IF(C412="","",COUNTA(($C$7:C412)))</f>
        <v>360</v>
      </c>
      <c r="B412" s="25" t="s">
        <v>219</v>
      </c>
      <c r="C412" s="26">
        <v>16</v>
      </c>
      <c r="D412" s="19"/>
      <c r="E412" s="19">
        <v>1500</v>
      </c>
      <c r="F412" s="2">
        <f t="shared" si="9"/>
        <v>24000</v>
      </c>
      <c r="G412" s="27"/>
    </row>
    <row r="413" spans="1:7" ht="15.75">
      <c r="A413" s="6">
        <f>IF(C413="","",COUNTA(($C$7:C413)))</f>
        <v>361</v>
      </c>
      <c r="B413" s="25" t="s">
        <v>220</v>
      </c>
      <c r="C413" s="26">
        <v>7</v>
      </c>
      <c r="D413" s="19"/>
      <c r="E413" s="19">
        <v>1500</v>
      </c>
      <c r="F413" s="2">
        <f t="shared" si="9"/>
        <v>10500</v>
      </c>
      <c r="G413" s="27"/>
    </row>
    <row r="414" spans="1:7" ht="15.75">
      <c r="A414" s="6">
        <f>IF(C414="","",COUNTA(($C$7:C414)))</f>
        <v>362</v>
      </c>
      <c r="B414" s="25" t="s">
        <v>221</v>
      </c>
      <c r="C414" s="26">
        <v>1</v>
      </c>
      <c r="D414" s="19"/>
      <c r="E414" s="19">
        <v>1850</v>
      </c>
      <c r="F414" s="2">
        <f t="shared" si="9"/>
        <v>1850</v>
      </c>
      <c r="G414" s="27"/>
    </row>
    <row r="415" spans="1:7" ht="15.75">
      <c r="A415" s="6">
        <f>IF(C415="","",COUNTA(($C$7:C415)))</f>
        <v>363</v>
      </c>
      <c r="B415" s="25" t="s">
        <v>222</v>
      </c>
      <c r="C415" s="26">
        <v>1</v>
      </c>
      <c r="D415" s="19"/>
      <c r="E415" s="19">
        <v>1500</v>
      </c>
      <c r="F415" s="2">
        <f t="shared" si="9"/>
        <v>1500</v>
      </c>
      <c r="G415" s="27"/>
    </row>
    <row r="416" spans="1:7" ht="15.75">
      <c r="A416" s="6">
        <f>IF(C416="","",COUNTA(($C$7:C416)))</f>
        <v>364</v>
      </c>
      <c r="B416" s="25" t="s">
        <v>223</v>
      </c>
      <c r="C416" s="26">
        <v>7</v>
      </c>
      <c r="D416" s="19"/>
      <c r="E416" s="19">
        <v>2200</v>
      </c>
      <c r="F416" s="2">
        <f t="shared" si="9"/>
        <v>15400</v>
      </c>
      <c r="G416" s="27"/>
    </row>
    <row r="417" spans="1:7" ht="15.75">
      <c r="A417" s="6">
        <f>IF(C417="","",COUNTA(($C$7:C417)))</f>
        <v>365</v>
      </c>
      <c r="B417" s="25" t="s">
        <v>224</v>
      </c>
      <c r="C417" s="26">
        <v>16</v>
      </c>
      <c r="D417" s="19"/>
      <c r="E417" s="19">
        <v>2200</v>
      </c>
      <c r="F417" s="2">
        <f t="shared" si="9"/>
        <v>35200</v>
      </c>
      <c r="G417" s="27"/>
    </row>
    <row r="418" spans="1:7" ht="15.75">
      <c r="A418" s="6">
        <f>IF(C418="","",COUNTA(($C$7:C418)))</f>
        <v>366</v>
      </c>
      <c r="B418" s="25" t="s">
        <v>225</v>
      </c>
      <c r="C418" s="26">
        <v>9</v>
      </c>
      <c r="D418" s="19"/>
      <c r="E418" s="19">
        <v>2200</v>
      </c>
      <c r="F418" s="2">
        <f t="shared" si="9"/>
        <v>19800</v>
      </c>
      <c r="G418" s="27"/>
    </row>
    <row r="419" spans="1:7" ht="15.75">
      <c r="A419" s="6">
        <f>IF(C419="","",COUNTA(($C$7:C419)))</f>
        <v>367</v>
      </c>
      <c r="B419" s="25" t="s">
        <v>226</v>
      </c>
      <c r="C419" s="26">
        <v>13</v>
      </c>
      <c r="D419" s="19"/>
      <c r="E419" s="19">
        <v>2200</v>
      </c>
      <c r="F419" s="2">
        <f t="shared" si="9"/>
        <v>28600</v>
      </c>
      <c r="G419" s="27"/>
    </row>
    <row r="420" spans="1:7" ht="15.75">
      <c r="A420" s="6">
        <f>IF(C420="","",COUNTA(($C$7:C420)))</f>
        <v>368</v>
      </c>
      <c r="B420" s="25" t="s">
        <v>227</v>
      </c>
      <c r="C420" s="26">
        <v>19</v>
      </c>
      <c r="D420" s="19"/>
      <c r="E420" s="19">
        <v>2200</v>
      </c>
      <c r="F420" s="2">
        <f t="shared" si="9"/>
        <v>41800</v>
      </c>
      <c r="G420" s="27"/>
    </row>
    <row r="421" spans="1:7" ht="15.75">
      <c r="A421" s="6">
        <f>IF(C421="","",COUNTA(($C$7:C421)))</f>
        <v>369</v>
      </c>
      <c r="B421" s="25" t="s">
        <v>228</v>
      </c>
      <c r="C421" s="26">
        <v>10</v>
      </c>
      <c r="D421" s="19"/>
      <c r="E421" s="19">
        <v>2200</v>
      </c>
      <c r="F421" s="2">
        <f t="shared" si="9"/>
        <v>22000</v>
      </c>
      <c r="G421" s="27"/>
    </row>
    <row r="422" spans="1:7" ht="15.75">
      <c r="A422" s="6">
        <f>IF(C422="","",COUNTA(($C$7:C422)))</f>
        <v>370</v>
      </c>
      <c r="B422" s="25" t="s">
        <v>229</v>
      </c>
      <c r="C422" s="26">
        <v>2</v>
      </c>
      <c r="D422" s="19"/>
      <c r="E422" s="19">
        <v>2600</v>
      </c>
      <c r="F422" s="2">
        <f t="shared" si="9"/>
        <v>5200</v>
      </c>
      <c r="G422" s="27"/>
    </row>
    <row r="423" spans="1:7" ht="15.75">
      <c r="A423" s="6">
        <f>IF(C423="","",COUNTA(($C$7:C423)))</f>
        <v>371</v>
      </c>
      <c r="B423" s="25" t="s">
        <v>230</v>
      </c>
      <c r="C423" s="26">
        <v>4</v>
      </c>
      <c r="D423" s="19"/>
      <c r="E423" s="19">
        <v>2600</v>
      </c>
      <c r="F423" s="2">
        <f t="shared" si="9"/>
        <v>10400</v>
      </c>
      <c r="G423" s="27"/>
    </row>
    <row r="424" spans="1:7" ht="15.75">
      <c r="A424" s="6">
        <f>IF(C424="","",COUNTA(($C$7:C424)))</f>
        <v>372</v>
      </c>
      <c r="B424" s="25" t="s">
        <v>231</v>
      </c>
      <c r="C424" s="26">
        <v>14</v>
      </c>
      <c r="D424" s="19"/>
      <c r="E424" s="19">
        <v>2600</v>
      </c>
      <c r="F424" s="2">
        <f t="shared" si="9"/>
        <v>36400</v>
      </c>
      <c r="G424" s="27"/>
    </row>
    <row r="425" spans="1:7" ht="15.75">
      <c r="A425" s="6">
        <f>IF(C425="","",COUNTA(($C$7:C425)))</f>
        <v>373</v>
      </c>
      <c r="B425" s="25" t="s">
        <v>232</v>
      </c>
      <c r="C425" s="26">
        <v>4</v>
      </c>
      <c r="D425" s="19"/>
      <c r="E425" s="19">
        <v>2600</v>
      </c>
      <c r="F425" s="2">
        <f t="shared" si="9"/>
        <v>10400</v>
      </c>
      <c r="G425" s="27"/>
    </row>
    <row r="426" spans="1:7" ht="15.75">
      <c r="A426" s="6" t="str">
        <f>IF(C426="","",COUNTA(($C$7:C426)))</f>
        <v/>
      </c>
      <c r="B426" s="36" t="s">
        <v>32</v>
      </c>
      <c r="C426" s="21"/>
      <c r="D426" s="3"/>
      <c r="E426" s="10"/>
      <c r="F426" s="2"/>
      <c r="G426" s="55">
        <f>SUM(F344:F425)</f>
        <v>410925</v>
      </c>
    </row>
    <row r="427" spans="1:7" ht="15.75">
      <c r="A427" s="6" t="str">
        <f>IF(C427="","",COUNTA(($C$7:C427)))</f>
        <v/>
      </c>
      <c r="B427" s="17" t="s">
        <v>312</v>
      </c>
      <c r="C427" s="24"/>
      <c r="D427" s="15"/>
      <c r="E427" s="15"/>
      <c r="F427" s="13"/>
      <c r="G427" s="14"/>
    </row>
    <row r="428" spans="1:7" ht="18.75">
      <c r="A428" s="6" t="str">
        <f>IF(C428="","",COUNTA(($C$7:C428)))</f>
        <v/>
      </c>
      <c r="B428" s="56" t="s">
        <v>313</v>
      </c>
      <c r="C428" s="20"/>
      <c r="D428" s="19"/>
      <c r="E428" s="9"/>
      <c r="F428" s="2"/>
      <c r="G428" s="5"/>
    </row>
    <row r="429" spans="1:7" ht="15.75">
      <c r="A429" s="6">
        <f>IF(C429="","",COUNTA(($C$7:C429)))</f>
        <v>374</v>
      </c>
      <c r="B429" s="7" t="s">
        <v>314</v>
      </c>
      <c r="C429" s="20">
        <v>48</v>
      </c>
      <c r="D429" s="19" t="s">
        <v>23</v>
      </c>
      <c r="E429" s="9">
        <v>850</v>
      </c>
      <c r="F429" s="2">
        <f t="shared" ref="F429:F438" si="10">C429*E429</f>
        <v>40800</v>
      </c>
      <c r="G429" s="27"/>
    </row>
    <row r="430" spans="1:7" ht="15.75">
      <c r="A430" s="6">
        <f>IF(C430="","",COUNTA(($C$7:C430)))</f>
        <v>375</v>
      </c>
      <c r="B430" s="7" t="s">
        <v>315</v>
      </c>
      <c r="C430" s="20">
        <v>36</v>
      </c>
      <c r="D430" s="19" t="s">
        <v>23</v>
      </c>
      <c r="E430" s="9">
        <v>850</v>
      </c>
      <c r="F430" s="2">
        <f t="shared" si="10"/>
        <v>30600</v>
      </c>
      <c r="G430" s="27"/>
    </row>
    <row r="431" spans="1:7" ht="18.75">
      <c r="A431" s="6" t="str">
        <f>IF(C431="","",COUNTA(($C$7:C431)))</f>
        <v/>
      </c>
      <c r="B431" s="56" t="s">
        <v>316</v>
      </c>
      <c r="C431" s="20"/>
      <c r="D431" s="19"/>
      <c r="E431" s="9"/>
      <c r="F431" s="2"/>
      <c r="G431" s="5"/>
    </row>
    <row r="432" spans="1:7" ht="15.75">
      <c r="A432" s="6">
        <f>IF(C432="","",COUNTA(($C$7:C432)))</f>
        <v>376</v>
      </c>
      <c r="B432" s="7" t="s">
        <v>317</v>
      </c>
      <c r="C432" s="20">
        <v>36</v>
      </c>
      <c r="D432" s="19" t="s">
        <v>23</v>
      </c>
      <c r="E432" s="9">
        <v>450</v>
      </c>
      <c r="F432" s="2">
        <f t="shared" si="10"/>
        <v>16200</v>
      </c>
      <c r="G432" s="27"/>
    </row>
    <row r="433" spans="1:7" ht="15.75">
      <c r="A433" s="6">
        <f>IF(C433="","",COUNTA(($C$7:C433)))</f>
        <v>377</v>
      </c>
      <c r="B433" s="7" t="s">
        <v>318</v>
      </c>
      <c r="C433" s="20">
        <v>24</v>
      </c>
      <c r="D433" s="19" t="s">
        <v>23</v>
      </c>
      <c r="E433" s="9">
        <v>250</v>
      </c>
      <c r="F433" s="2">
        <f t="shared" si="10"/>
        <v>6000</v>
      </c>
      <c r="G433" s="27"/>
    </row>
    <row r="434" spans="1:7" ht="31.5">
      <c r="A434" s="6">
        <f>IF(C434="","",COUNTA(($C$7:C434)))</f>
        <v>378</v>
      </c>
      <c r="B434" s="7" t="s">
        <v>319</v>
      </c>
      <c r="C434" s="20">
        <v>18</v>
      </c>
      <c r="D434" s="19" t="s">
        <v>23</v>
      </c>
      <c r="E434" s="9">
        <v>55</v>
      </c>
      <c r="F434" s="2">
        <f t="shared" si="10"/>
        <v>990</v>
      </c>
      <c r="G434" s="27"/>
    </row>
    <row r="435" spans="1:7" ht="15.75">
      <c r="A435" s="6">
        <f>IF(C435="","",COUNTA(($C$7:C435)))</f>
        <v>379</v>
      </c>
      <c r="B435" s="7" t="s">
        <v>320</v>
      </c>
      <c r="C435" s="20">
        <v>24</v>
      </c>
      <c r="D435" s="19" t="s">
        <v>23</v>
      </c>
      <c r="E435" s="9">
        <v>220</v>
      </c>
      <c r="F435" s="2">
        <f t="shared" si="10"/>
        <v>5280</v>
      </c>
      <c r="G435" s="27"/>
    </row>
    <row r="436" spans="1:7" ht="15.75">
      <c r="A436" s="6">
        <f>IF(C436="","",COUNTA(($C$7:C436)))</f>
        <v>380</v>
      </c>
      <c r="B436" s="7" t="s">
        <v>321</v>
      </c>
      <c r="C436" s="20">
        <v>36</v>
      </c>
      <c r="D436" s="19" t="s">
        <v>23</v>
      </c>
      <c r="E436" s="9">
        <v>280</v>
      </c>
      <c r="F436" s="2">
        <f t="shared" si="10"/>
        <v>10080</v>
      </c>
      <c r="G436" s="27"/>
    </row>
    <row r="437" spans="1:7" ht="15.75">
      <c r="A437" s="6">
        <f>IF(C437="","",COUNTA(($C$7:C437)))</f>
        <v>381</v>
      </c>
      <c r="B437" s="7" t="s">
        <v>322</v>
      </c>
      <c r="C437" s="20">
        <v>12</v>
      </c>
      <c r="D437" s="19" t="s">
        <v>23</v>
      </c>
      <c r="E437" s="9">
        <v>120</v>
      </c>
      <c r="F437" s="2">
        <f t="shared" si="10"/>
        <v>1440</v>
      </c>
      <c r="G437" s="27"/>
    </row>
    <row r="438" spans="1:7" ht="15.75">
      <c r="A438" s="6">
        <f>IF(C438="","",COUNTA(($C$7:C438)))</f>
        <v>382</v>
      </c>
      <c r="B438" s="7" t="s">
        <v>323</v>
      </c>
      <c r="C438" s="20">
        <v>36</v>
      </c>
      <c r="D438" s="19" t="s">
        <v>23</v>
      </c>
      <c r="E438" s="9">
        <v>85</v>
      </c>
      <c r="F438" s="2">
        <f t="shared" si="10"/>
        <v>3060</v>
      </c>
      <c r="G438" s="27"/>
    </row>
    <row r="439" spans="1:7" ht="15.75">
      <c r="A439" s="6" t="str">
        <f>IF(C439="","",COUNTA(($C$7:C439)))</f>
        <v/>
      </c>
      <c r="B439" s="36" t="s">
        <v>324</v>
      </c>
      <c r="C439" s="21"/>
      <c r="D439" s="3"/>
      <c r="E439" s="10"/>
      <c r="F439" s="4"/>
      <c r="G439" s="55">
        <f>SUM(F428:F438)</f>
        <v>114450</v>
      </c>
    </row>
    <row r="440" spans="1:7" ht="15.75">
      <c r="A440" s="6" t="str">
        <f>IF(C440="","",COUNTA(($C$7:C440)))</f>
        <v/>
      </c>
      <c r="B440" s="17" t="s">
        <v>378</v>
      </c>
      <c r="C440" s="24"/>
      <c r="D440" s="15"/>
      <c r="E440" s="15"/>
      <c r="F440" s="13"/>
      <c r="G440" s="14"/>
    </row>
    <row r="441" spans="1:7" ht="15.75">
      <c r="A441" s="6" t="str">
        <f>IF(C441="","",COUNTA(($C$7:C441)))</f>
        <v/>
      </c>
      <c r="B441" s="58" t="s">
        <v>377</v>
      </c>
      <c r="C441" s="22"/>
      <c r="D441" s="1"/>
      <c r="E441" s="1"/>
      <c r="F441" s="2"/>
      <c r="G441" s="27"/>
    </row>
    <row r="442" spans="1:7" ht="63">
      <c r="A442" s="6">
        <f>IF(C442="","",COUNTA(($C$7:C442)))</f>
        <v>383</v>
      </c>
      <c r="B442" s="18" t="s">
        <v>206</v>
      </c>
      <c r="C442" s="22">
        <v>124940</v>
      </c>
      <c r="D442" s="1" t="s">
        <v>21</v>
      </c>
      <c r="E442" s="1">
        <v>13.2</v>
      </c>
      <c r="F442" s="2">
        <f>C442*E442</f>
        <v>1649208</v>
      </c>
      <c r="G442" s="27"/>
    </row>
    <row r="443" spans="1:7" ht="15.75">
      <c r="A443" s="6" t="str">
        <f>IF(C443="","",COUNTA(($C$7:C443)))</f>
        <v/>
      </c>
      <c r="B443" s="7"/>
      <c r="C443" s="20"/>
      <c r="D443" s="19"/>
      <c r="E443" s="9"/>
      <c r="F443" s="2"/>
      <c r="G443" s="27"/>
    </row>
    <row r="444" spans="1:7" ht="15.75">
      <c r="A444" s="6" t="str">
        <f>IF(C444="","",COUNTA(($C$7:C444)))</f>
        <v/>
      </c>
      <c r="B444" s="36" t="s">
        <v>379</v>
      </c>
      <c r="C444" s="21"/>
      <c r="D444" s="3"/>
      <c r="E444" s="10"/>
      <c r="F444" s="4"/>
      <c r="G444" s="55">
        <f>SUM(F442)</f>
        <v>1649208</v>
      </c>
    </row>
    <row r="445" spans="1:7" ht="15.75">
      <c r="A445" s="6" t="str">
        <f>IF(C445="","",COUNTA(($C$7:C445)))</f>
        <v/>
      </c>
      <c r="B445" s="17" t="s">
        <v>325</v>
      </c>
      <c r="C445" s="24"/>
      <c r="D445" s="15"/>
      <c r="E445" s="15"/>
      <c r="F445" s="13"/>
      <c r="G445" s="14"/>
    </row>
    <row r="446" spans="1:7" ht="18.75">
      <c r="A446" s="6" t="str">
        <f>IF(C446="","",COUNTA(($C$7:C446)))</f>
        <v/>
      </c>
      <c r="B446" s="56" t="s">
        <v>326</v>
      </c>
      <c r="C446" s="20"/>
      <c r="D446" s="19"/>
      <c r="E446" s="9"/>
      <c r="F446" s="2"/>
      <c r="G446" s="16"/>
    </row>
    <row r="447" spans="1:7" ht="47.25">
      <c r="A447" s="6">
        <f>IF(C447="","",COUNTA(($C$7:C447)))</f>
        <v>384</v>
      </c>
      <c r="B447" s="7" t="s">
        <v>327</v>
      </c>
      <c r="C447" s="20">
        <v>1</v>
      </c>
      <c r="D447" s="1" t="s">
        <v>23</v>
      </c>
      <c r="E447" s="9">
        <v>350</v>
      </c>
      <c r="F447" s="2">
        <f t="shared" ref="F447:F479" si="11">C447*E447</f>
        <v>350</v>
      </c>
      <c r="G447" s="16"/>
    </row>
    <row r="448" spans="1:7" ht="31.5">
      <c r="A448" s="6">
        <f>IF(C448="","",COUNTA(($C$7:C448)))</f>
        <v>385</v>
      </c>
      <c r="B448" s="7" t="s">
        <v>328</v>
      </c>
      <c r="C448" s="20">
        <v>1</v>
      </c>
      <c r="D448" s="1" t="s">
        <v>23</v>
      </c>
      <c r="E448" s="9">
        <v>600</v>
      </c>
      <c r="F448" s="2">
        <f t="shared" si="11"/>
        <v>600</v>
      </c>
      <c r="G448" s="16"/>
    </row>
    <row r="449" spans="1:7" ht="15.75">
      <c r="A449" s="6">
        <f>IF(C449="","",COUNTA(($C$7:C449)))</f>
        <v>386</v>
      </c>
      <c r="B449" s="7" t="s">
        <v>329</v>
      </c>
      <c r="C449" s="20">
        <v>6</v>
      </c>
      <c r="D449" s="1" t="s">
        <v>23</v>
      </c>
      <c r="E449" s="9">
        <v>1000</v>
      </c>
      <c r="F449" s="2">
        <f t="shared" si="11"/>
        <v>6000</v>
      </c>
      <c r="G449" s="16"/>
    </row>
    <row r="450" spans="1:7" ht="47.25">
      <c r="A450" s="6">
        <f>IF(C450="","",COUNTA(($C$7:C450)))</f>
        <v>387</v>
      </c>
      <c r="B450" s="7" t="s">
        <v>330</v>
      </c>
      <c r="C450" s="20">
        <v>1</v>
      </c>
      <c r="D450" s="1" t="s">
        <v>23</v>
      </c>
      <c r="E450" s="9">
        <v>350</v>
      </c>
      <c r="F450" s="2">
        <f t="shared" si="11"/>
        <v>350</v>
      </c>
      <c r="G450" s="16"/>
    </row>
    <row r="451" spans="1:7" ht="15.75">
      <c r="A451" s="6">
        <f>IF(C451="","",COUNTA(($C$7:C451)))</f>
        <v>388</v>
      </c>
      <c r="B451" s="7" t="s">
        <v>331</v>
      </c>
      <c r="C451" s="20">
        <v>6</v>
      </c>
      <c r="D451" s="1" t="s">
        <v>23</v>
      </c>
      <c r="E451" s="9">
        <v>1000</v>
      </c>
      <c r="F451" s="2">
        <f t="shared" si="11"/>
        <v>6000</v>
      </c>
      <c r="G451" s="16"/>
    </row>
    <row r="452" spans="1:7" ht="15.75">
      <c r="A452" s="6">
        <f>IF(C452="","",COUNTA(($C$7:C452)))</f>
        <v>389</v>
      </c>
      <c r="B452" s="7" t="s">
        <v>332</v>
      </c>
      <c r="C452" s="20">
        <v>1</v>
      </c>
      <c r="D452" s="1" t="s">
        <v>23</v>
      </c>
      <c r="E452" s="9">
        <v>1000</v>
      </c>
      <c r="F452" s="2">
        <f t="shared" si="11"/>
        <v>1000</v>
      </c>
      <c r="G452" s="16"/>
    </row>
    <row r="453" spans="1:7" ht="15.75">
      <c r="A453" s="6">
        <f>IF(C453="","",COUNTA(($C$7:C453)))</f>
        <v>390</v>
      </c>
      <c r="B453" s="7" t="s">
        <v>333</v>
      </c>
      <c r="C453" s="20">
        <v>1</v>
      </c>
      <c r="D453" s="1" t="s">
        <v>23</v>
      </c>
      <c r="E453" s="9">
        <v>1000</v>
      </c>
      <c r="F453" s="2">
        <f t="shared" si="11"/>
        <v>1000</v>
      </c>
      <c r="G453" s="16"/>
    </row>
    <row r="454" spans="1:7" ht="15.75">
      <c r="A454" s="6">
        <f>IF(C454="","",COUNTA(($C$7:C454)))</f>
        <v>391</v>
      </c>
      <c r="B454" s="7" t="s">
        <v>334</v>
      </c>
      <c r="C454" s="20">
        <v>6</v>
      </c>
      <c r="D454" s="1" t="s">
        <v>23</v>
      </c>
      <c r="E454" s="9">
        <v>1000</v>
      </c>
      <c r="F454" s="2">
        <f t="shared" si="11"/>
        <v>6000</v>
      </c>
      <c r="G454" s="16"/>
    </row>
    <row r="455" spans="1:7" ht="15.75">
      <c r="A455" s="6">
        <f>IF(C455="","",COUNTA(($C$7:C455)))</f>
        <v>392</v>
      </c>
      <c r="B455" s="7" t="s">
        <v>335</v>
      </c>
      <c r="C455" s="20">
        <v>1</v>
      </c>
      <c r="D455" s="1" t="s">
        <v>23</v>
      </c>
      <c r="E455" s="9">
        <v>3500</v>
      </c>
      <c r="F455" s="2">
        <f t="shared" si="11"/>
        <v>3500</v>
      </c>
      <c r="G455" s="16"/>
    </row>
    <row r="456" spans="1:7" ht="15.75">
      <c r="A456" s="6">
        <f>IF(C456="","",COUNTA(($C$7:C456)))</f>
        <v>393</v>
      </c>
      <c r="B456" s="7" t="s">
        <v>336</v>
      </c>
      <c r="C456" s="20">
        <v>1</v>
      </c>
      <c r="D456" s="1" t="s">
        <v>23</v>
      </c>
      <c r="E456" s="9">
        <v>3500</v>
      </c>
      <c r="F456" s="2">
        <f t="shared" si="11"/>
        <v>3500</v>
      </c>
      <c r="G456" s="16"/>
    </row>
    <row r="457" spans="1:7" ht="15.75">
      <c r="A457" s="6">
        <f>IF(C457="","",COUNTA(($C$7:C457)))</f>
        <v>394</v>
      </c>
      <c r="B457" s="7" t="s">
        <v>337</v>
      </c>
      <c r="C457" s="20">
        <v>1</v>
      </c>
      <c r="D457" s="1" t="s">
        <v>23</v>
      </c>
      <c r="E457" s="9">
        <v>3500</v>
      </c>
      <c r="F457" s="2">
        <f t="shared" si="11"/>
        <v>3500</v>
      </c>
      <c r="G457" s="16"/>
    </row>
    <row r="458" spans="1:7" ht="15.75">
      <c r="A458" s="6">
        <f>IF(C458="","",COUNTA(($C$7:C458)))</f>
        <v>395</v>
      </c>
      <c r="B458" s="7" t="s">
        <v>338</v>
      </c>
      <c r="C458" s="20">
        <v>1</v>
      </c>
      <c r="D458" s="1" t="s">
        <v>23</v>
      </c>
      <c r="E458" s="9">
        <v>3500</v>
      </c>
      <c r="F458" s="2">
        <f t="shared" si="11"/>
        <v>3500</v>
      </c>
      <c r="G458" s="16"/>
    </row>
    <row r="459" spans="1:7" ht="15.75">
      <c r="A459" s="6">
        <f>IF(C459="","",COUNTA(($C$7:C459)))</f>
        <v>396</v>
      </c>
      <c r="B459" s="7" t="s">
        <v>339</v>
      </c>
      <c r="C459" s="20">
        <v>1</v>
      </c>
      <c r="D459" s="1" t="s">
        <v>23</v>
      </c>
      <c r="E459" s="9">
        <v>3500</v>
      </c>
      <c r="F459" s="2">
        <f t="shared" si="11"/>
        <v>3500</v>
      </c>
      <c r="G459" s="16"/>
    </row>
    <row r="460" spans="1:7" ht="15.75">
      <c r="A460" s="6">
        <f>IF(C460="","",COUNTA(($C$7:C460)))</f>
        <v>397</v>
      </c>
      <c r="B460" s="7" t="s">
        <v>340</v>
      </c>
      <c r="C460" s="20">
        <v>1</v>
      </c>
      <c r="D460" s="1" t="s">
        <v>23</v>
      </c>
      <c r="E460" s="9">
        <v>3500</v>
      </c>
      <c r="F460" s="2">
        <f t="shared" si="11"/>
        <v>3500</v>
      </c>
      <c r="G460" s="16"/>
    </row>
    <row r="461" spans="1:7" ht="15.75">
      <c r="A461" s="6">
        <f>IF(C461="","",COUNTA(($C$7:C461)))</f>
        <v>398</v>
      </c>
      <c r="B461" s="7" t="s">
        <v>341</v>
      </c>
      <c r="C461" s="20">
        <v>1</v>
      </c>
      <c r="D461" s="1" t="s">
        <v>23</v>
      </c>
      <c r="E461" s="9">
        <v>3500</v>
      </c>
      <c r="F461" s="2">
        <f t="shared" si="11"/>
        <v>3500</v>
      </c>
      <c r="G461" s="16"/>
    </row>
    <row r="462" spans="1:7" ht="15.75">
      <c r="A462" s="6">
        <f>IF(C462="","",COUNTA(($C$7:C462)))</f>
        <v>399</v>
      </c>
      <c r="B462" s="7" t="s">
        <v>342</v>
      </c>
      <c r="C462" s="20">
        <v>1</v>
      </c>
      <c r="D462" s="1" t="s">
        <v>23</v>
      </c>
      <c r="E462" s="9">
        <v>3500</v>
      </c>
      <c r="F462" s="2">
        <f t="shared" si="11"/>
        <v>3500</v>
      </c>
      <c r="G462" s="16"/>
    </row>
    <row r="463" spans="1:7" ht="15.75">
      <c r="A463" s="6">
        <f>IF(C463="","",COUNTA(($C$7:C463)))</f>
        <v>400</v>
      </c>
      <c r="B463" s="7" t="s">
        <v>343</v>
      </c>
      <c r="C463" s="20">
        <v>1</v>
      </c>
      <c r="D463" s="1" t="s">
        <v>23</v>
      </c>
      <c r="E463" s="9">
        <v>3500</v>
      </c>
      <c r="F463" s="2">
        <f t="shared" si="11"/>
        <v>3500</v>
      </c>
      <c r="G463" s="16"/>
    </row>
    <row r="464" spans="1:7" ht="15.75">
      <c r="A464" s="6">
        <f>IF(C464="","",COUNTA(($C$7:C464)))</f>
        <v>401</v>
      </c>
      <c r="B464" s="7" t="s">
        <v>344</v>
      </c>
      <c r="C464" s="20">
        <v>1</v>
      </c>
      <c r="D464" s="1" t="s">
        <v>23</v>
      </c>
      <c r="E464" s="9">
        <v>3500</v>
      </c>
      <c r="F464" s="2">
        <f t="shared" si="11"/>
        <v>3500</v>
      </c>
      <c r="G464" s="16"/>
    </row>
    <row r="465" spans="1:7" ht="15.75">
      <c r="A465" s="6">
        <f>IF(C465="","",COUNTA(($C$7:C465)))</f>
        <v>402</v>
      </c>
      <c r="B465" s="7" t="s">
        <v>345</v>
      </c>
      <c r="C465" s="20">
        <v>1</v>
      </c>
      <c r="D465" s="1" t="s">
        <v>23</v>
      </c>
      <c r="E465" s="9">
        <v>3500</v>
      </c>
      <c r="F465" s="2">
        <f t="shared" si="11"/>
        <v>3500</v>
      </c>
      <c r="G465" s="16"/>
    </row>
    <row r="466" spans="1:7" ht="15.75">
      <c r="A466" s="6">
        <f>IF(C466="","",COUNTA(($C$7:C466)))</f>
        <v>403</v>
      </c>
      <c r="B466" s="7" t="s">
        <v>346</v>
      </c>
      <c r="C466" s="20">
        <v>1</v>
      </c>
      <c r="D466" s="1" t="s">
        <v>23</v>
      </c>
      <c r="E466" s="9">
        <v>3500</v>
      </c>
      <c r="F466" s="2">
        <f t="shared" si="11"/>
        <v>3500</v>
      </c>
      <c r="G466" s="16"/>
    </row>
    <row r="467" spans="1:7" ht="15.75">
      <c r="A467" s="6">
        <f>IF(C467="","",COUNTA(($C$7:C467)))</f>
        <v>404</v>
      </c>
      <c r="B467" s="7" t="s">
        <v>347</v>
      </c>
      <c r="C467" s="20">
        <v>1</v>
      </c>
      <c r="D467" s="1" t="s">
        <v>23</v>
      </c>
      <c r="E467" s="9">
        <v>850</v>
      </c>
      <c r="F467" s="2">
        <f t="shared" si="11"/>
        <v>850</v>
      </c>
      <c r="G467" s="16"/>
    </row>
    <row r="468" spans="1:7" ht="15.75">
      <c r="A468" s="6">
        <f>IF(C468="","",COUNTA(($C$7:C468)))</f>
        <v>405</v>
      </c>
      <c r="B468" s="7" t="s">
        <v>348</v>
      </c>
      <c r="C468" s="20">
        <v>1</v>
      </c>
      <c r="D468" s="1" t="s">
        <v>23</v>
      </c>
      <c r="E468" s="9">
        <v>1000</v>
      </c>
      <c r="F468" s="2">
        <f t="shared" si="11"/>
        <v>1000</v>
      </c>
      <c r="G468" s="16"/>
    </row>
    <row r="469" spans="1:7" ht="15.75">
      <c r="A469" s="6">
        <f>IF(C469="","",COUNTA(($C$7:C469)))</f>
        <v>406</v>
      </c>
      <c r="B469" s="7" t="s">
        <v>349</v>
      </c>
      <c r="C469" s="20">
        <v>1</v>
      </c>
      <c r="D469" s="1" t="s">
        <v>23</v>
      </c>
      <c r="E469" s="9">
        <v>1000</v>
      </c>
      <c r="F469" s="2">
        <f t="shared" si="11"/>
        <v>1000</v>
      </c>
      <c r="G469" s="16"/>
    </row>
    <row r="470" spans="1:7" ht="15.75">
      <c r="A470" s="6">
        <f>IF(C470="","",COUNTA(($C$7:C470)))</f>
        <v>407</v>
      </c>
      <c r="B470" s="7" t="s">
        <v>350</v>
      </c>
      <c r="C470" s="20">
        <v>1</v>
      </c>
      <c r="D470" s="1" t="s">
        <v>23</v>
      </c>
      <c r="E470" s="9">
        <v>1000</v>
      </c>
      <c r="F470" s="2">
        <f t="shared" si="11"/>
        <v>1000</v>
      </c>
      <c r="G470" s="16"/>
    </row>
    <row r="471" spans="1:7" ht="15.75">
      <c r="A471" s="6">
        <f>IF(C471="","",COUNTA(($C$7:C471)))</f>
        <v>408</v>
      </c>
      <c r="B471" s="7" t="s">
        <v>351</v>
      </c>
      <c r="C471" s="20">
        <v>1</v>
      </c>
      <c r="D471" s="1" t="s">
        <v>23</v>
      </c>
      <c r="E471" s="9">
        <v>1000</v>
      </c>
      <c r="F471" s="2">
        <f t="shared" si="11"/>
        <v>1000</v>
      </c>
      <c r="G471" s="16"/>
    </row>
    <row r="472" spans="1:7" ht="15.75">
      <c r="A472" s="6">
        <f>IF(C472="","",COUNTA(($C$7:C472)))</f>
        <v>409</v>
      </c>
      <c r="B472" s="7" t="s">
        <v>352</v>
      </c>
      <c r="C472" s="20">
        <v>1</v>
      </c>
      <c r="D472" s="1" t="s">
        <v>23</v>
      </c>
      <c r="E472" s="9">
        <v>1000</v>
      </c>
      <c r="F472" s="2">
        <f t="shared" si="11"/>
        <v>1000</v>
      </c>
      <c r="G472" s="16"/>
    </row>
    <row r="473" spans="1:7" ht="15.75">
      <c r="A473" s="6">
        <f>IF(C473="","",COUNTA(($C$7:C473)))</f>
        <v>410</v>
      </c>
      <c r="B473" s="7" t="s">
        <v>353</v>
      </c>
      <c r="C473" s="20">
        <v>1</v>
      </c>
      <c r="D473" s="1" t="s">
        <v>23</v>
      </c>
      <c r="E473" s="9">
        <v>1000</v>
      </c>
      <c r="F473" s="2">
        <f t="shared" si="11"/>
        <v>1000</v>
      </c>
      <c r="G473" s="16"/>
    </row>
    <row r="474" spans="1:7" ht="15.75">
      <c r="A474" s="6">
        <f>IF(C474="","",COUNTA(($C$7:C474)))</f>
        <v>411</v>
      </c>
      <c r="B474" s="7" t="s">
        <v>354</v>
      </c>
      <c r="C474" s="20">
        <v>1</v>
      </c>
      <c r="D474" s="1" t="s">
        <v>23</v>
      </c>
      <c r="E474" s="9">
        <v>1000</v>
      </c>
      <c r="F474" s="2">
        <f t="shared" si="11"/>
        <v>1000</v>
      </c>
      <c r="G474" s="16"/>
    </row>
    <row r="475" spans="1:7" ht="15.75">
      <c r="A475" s="6">
        <f>IF(C475="","",COUNTA(($C$7:C475)))</f>
        <v>412</v>
      </c>
      <c r="B475" s="7" t="s">
        <v>355</v>
      </c>
      <c r="C475" s="20">
        <v>1</v>
      </c>
      <c r="D475" s="1" t="s">
        <v>23</v>
      </c>
      <c r="E475" s="9">
        <v>1000</v>
      </c>
      <c r="F475" s="2">
        <f t="shared" si="11"/>
        <v>1000</v>
      </c>
      <c r="G475" s="16"/>
    </row>
    <row r="476" spans="1:7" ht="15.75">
      <c r="A476" s="6">
        <f>IF(C476="","",COUNTA(($C$7:C476)))</f>
        <v>413</v>
      </c>
      <c r="B476" s="28" t="s">
        <v>380</v>
      </c>
      <c r="C476" s="29">
        <v>1</v>
      </c>
      <c r="D476" s="1" t="s">
        <v>23</v>
      </c>
      <c r="E476" s="9">
        <v>1850</v>
      </c>
      <c r="F476" s="2">
        <f t="shared" si="11"/>
        <v>1850</v>
      </c>
      <c r="G476" s="16"/>
    </row>
    <row r="477" spans="1:7" ht="15.75">
      <c r="A477" s="6">
        <f>IF(C477="","",COUNTA(($C$7:C477)))</f>
        <v>414</v>
      </c>
      <c r="B477" s="28" t="s">
        <v>381</v>
      </c>
      <c r="C477" s="29">
        <v>1</v>
      </c>
      <c r="D477" s="1" t="s">
        <v>23</v>
      </c>
      <c r="E477" s="9">
        <v>2200</v>
      </c>
      <c r="F477" s="2">
        <f>C477*E477</f>
        <v>2200</v>
      </c>
      <c r="G477" s="16"/>
    </row>
    <row r="478" spans="1:7" ht="47.25">
      <c r="A478" s="6">
        <f>IF(C478="","",COUNTA(($C$7:C478)))</f>
        <v>415</v>
      </c>
      <c r="B478" s="18" t="s">
        <v>208</v>
      </c>
      <c r="C478" s="22">
        <v>6500</v>
      </c>
      <c r="D478" s="1" t="s">
        <v>24</v>
      </c>
      <c r="E478" s="1">
        <v>22</v>
      </c>
      <c r="F478" s="2">
        <f t="shared" si="11"/>
        <v>143000</v>
      </c>
      <c r="G478" s="16"/>
    </row>
    <row r="479" spans="1:7" ht="15.75">
      <c r="A479" s="6">
        <f>IF(C479="","",COUNTA(($C$7:C479)))</f>
        <v>416</v>
      </c>
      <c r="B479" s="18" t="s">
        <v>207</v>
      </c>
      <c r="C479" s="22">
        <v>3544</v>
      </c>
      <c r="D479" s="1" t="s">
        <v>24</v>
      </c>
      <c r="E479" s="1">
        <v>17</v>
      </c>
      <c r="F479" s="2">
        <f t="shared" si="11"/>
        <v>60248</v>
      </c>
      <c r="G479" s="16"/>
    </row>
    <row r="480" spans="1:7" ht="15.75">
      <c r="A480" s="6" t="str">
        <f>IF(C480="","",COUNTA(($C$7:C480)))</f>
        <v/>
      </c>
      <c r="B480" s="36" t="s">
        <v>324</v>
      </c>
      <c r="C480" s="21"/>
      <c r="D480" s="3"/>
      <c r="E480" s="10"/>
      <c r="F480" s="4"/>
      <c r="G480" s="55">
        <f>SUM(F447:F479)</f>
        <v>279448</v>
      </c>
    </row>
    <row r="481" spans="1:7" ht="15.75">
      <c r="A481" s="6" t="str">
        <f>IF(C481="","",COUNTA(($C$7:C481)))</f>
        <v/>
      </c>
      <c r="B481" s="17" t="s">
        <v>356</v>
      </c>
      <c r="C481" s="24"/>
      <c r="D481" s="15"/>
      <c r="E481" s="15"/>
      <c r="F481" s="13"/>
      <c r="G481" s="14"/>
    </row>
    <row r="482" spans="1:7" ht="15.75">
      <c r="A482" s="6">
        <f>IF(C482="","",COUNTA(($C$7:C482)))</f>
        <v>417</v>
      </c>
      <c r="B482" s="7" t="s">
        <v>357</v>
      </c>
      <c r="C482" s="20">
        <v>2</v>
      </c>
      <c r="D482" s="1" t="s">
        <v>23</v>
      </c>
      <c r="E482" s="9">
        <v>450</v>
      </c>
      <c r="F482" s="2">
        <f t="shared" ref="F482:F488" si="12">C482*E482</f>
        <v>900</v>
      </c>
      <c r="G482" s="16"/>
    </row>
    <row r="483" spans="1:7" ht="15.75">
      <c r="A483" s="6">
        <f>IF(C483="","",COUNTA(($C$7:C483)))</f>
        <v>418</v>
      </c>
      <c r="B483" s="7" t="s">
        <v>358</v>
      </c>
      <c r="C483" s="20">
        <v>1</v>
      </c>
      <c r="D483" s="1" t="s">
        <v>23</v>
      </c>
      <c r="E483" s="9">
        <v>8000</v>
      </c>
      <c r="F483" s="2">
        <f t="shared" si="12"/>
        <v>8000</v>
      </c>
      <c r="G483" s="16"/>
    </row>
    <row r="484" spans="1:7" ht="15.75">
      <c r="A484" s="6">
        <f>IF(C484="","",COUNTA(($C$7:C484)))</f>
        <v>419</v>
      </c>
      <c r="B484" s="7" t="s">
        <v>359</v>
      </c>
      <c r="C484" s="20">
        <v>1</v>
      </c>
      <c r="D484" s="1" t="s">
        <v>23</v>
      </c>
      <c r="E484" s="9">
        <v>8000</v>
      </c>
      <c r="F484" s="2">
        <f t="shared" si="12"/>
        <v>8000</v>
      </c>
      <c r="G484" s="16"/>
    </row>
    <row r="485" spans="1:7" ht="15.75">
      <c r="A485" s="6">
        <f>IF(C485="","",COUNTA(($C$7:C485)))</f>
        <v>420</v>
      </c>
      <c r="B485" s="7" t="s">
        <v>360</v>
      </c>
      <c r="C485" s="20">
        <v>1</v>
      </c>
      <c r="D485" s="1" t="s">
        <v>23</v>
      </c>
      <c r="E485" s="9">
        <v>4500</v>
      </c>
      <c r="F485" s="2">
        <f t="shared" si="12"/>
        <v>4500</v>
      </c>
      <c r="G485" s="16"/>
    </row>
    <row r="486" spans="1:7" ht="15.75">
      <c r="A486" s="6">
        <f>IF(C486="","",COUNTA(($C$7:C486)))</f>
        <v>421</v>
      </c>
      <c r="B486" s="7" t="s">
        <v>361</v>
      </c>
      <c r="C486" s="20">
        <v>1</v>
      </c>
      <c r="D486" s="1" t="s">
        <v>23</v>
      </c>
      <c r="E486" s="9">
        <v>4500</v>
      </c>
      <c r="F486" s="2">
        <f t="shared" si="12"/>
        <v>4500</v>
      </c>
      <c r="G486" s="16"/>
    </row>
    <row r="487" spans="1:7" ht="15.75">
      <c r="A487" s="6">
        <f>IF(C487="","",COUNTA(($C$7:C487)))</f>
        <v>422</v>
      </c>
      <c r="B487" s="18" t="s">
        <v>214</v>
      </c>
      <c r="C487" s="22">
        <v>2200</v>
      </c>
      <c r="D487" s="1" t="s">
        <v>24</v>
      </c>
      <c r="E487" s="1">
        <v>18</v>
      </c>
      <c r="F487" s="2">
        <f t="shared" si="12"/>
        <v>39600</v>
      </c>
      <c r="G487" s="16"/>
    </row>
    <row r="488" spans="1:7" ht="15.75">
      <c r="A488" s="6">
        <f>IF(C488="","",COUNTA(($C$7:C488)))</f>
        <v>423</v>
      </c>
      <c r="B488" s="18" t="s">
        <v>205</v>
      </c>
      <c r="C488" s="22">
        <v>780</v>
      </c>
      <c r="D488" s="1" t="s">
        <v>24</v>
      </c>
      <c r="E488" s="1">
        <v>18</v>
      </c>
      <c r="F488" s="2">
        <f t="shared" si="12"/>
        <v>14040</v>
      </c>
      <c r="G488" s="16"/>
    </row>
    <row r="489" spans="1:7" ht="15.75">
      <c r="A489" s="6" t="str">
        <f>IF(C489="","",COUNTA(($C$7:C489)))</f>
        <v/>
      </c>
      <c r="B489" s="7"/>
      <c r="C489" s="20"/>
      <c r="D489" s="1"/>
      <c r="E489" s="9"/>
      <c r="F489" s="2"/>
      <c r="G489" s="16"/>
    </row>
    <row r="490" spans="1:7" ht="15.75">
      <c r="A490" s="6" t="str">
        <f>IF(C490="","",COUNTA(($C$7:C490)))</f>
        <v/>
      </c>
      <c r="B490" s="36" t="s">
        <v>363</v>
      </c>
      <c r="C490" s="21"/>
      <c r="D490" s="3"/>
      <c r="E490" s="10"/>
      <c r="F490" s="4"/>
      <c r="G490" s="55">
        <f>SUM(F482:F489)</f>
        <v>79540</v>
      </c>
    </row>
    <row r="491" spans="1:7" ht="15.75">
      <c r="A491" s="6" t="str">
        <f>IF(C491="","",COUNTA(($C$7:C491)))</f>
        <v/>
      </c>
      <c r="B491" s="17" t="s">
        <v>362</v>
      </c>
      <c r="C491" s="24"/>
      <c r="D491" s="15"/>
      <c r="E491" s="15"/>
      <c r="F491" s="13"/>
      <c r="G491" s="14"/>
    </row>
    <row r="492" spans="1:7" ht="15.75">
      <c r="A492" s="6">
        <f>IF(C492="","",COUNTA(($C$7:C492)))</f>
        <v>424</v>
      </c>
      <c r="B492" s="7" t="s">
        <v>364</v>
      </c>
      <c r="C492" s="20">
        <v>3</v>
      </c>
      <c r="D492" s="1" t="s">
        <v>23</v>
      </c>
      <c r="E492" s="9">
        <v>550</v>
      </c>
      <c r="F492" s="2">
        <f t="shared" ref="F492:F503" si="13">C492*E492</f>
        <v>1650</v>
      </c>
      <c r="G492" s="16"/>
    </row>
    <row r="493" spans="1:7" ht="15.75">
      <c r="A493" s="6">
        <f>IF(C493="","",COUNTA(($C$7:C493)))</f>
        <v>425</v>
      </c>
      <c r="B493" s="7" t="s">
        <v>365</v>
      </c>
      <c r="C493" s="20">
        <v>6</v>
      </c>
      <c r="D493" s="1" t="s">
        <v>23</v>
      </c>
      <c r="E493" s="9">
        <v>400</v>
      </c>
      <c r="F493" s="2">
        <f t="shared" si="13"/>
        <v>2400</v>
      </c>
      <c r="G493" s="16"/>
    </row>
    <row r="494" spans="1:7" ht="15.75">
      <c r="A494" s="6">
        <f>IF(C494="","",COUNTA(($C$7:C494)))</f>
        <v>426</v>
      </c>
      <c r="B494" s="7" t="s">
        <v>366</v>
      </c>
      <c r="C494" s="20">
        <v>3</v>
      </c>
      <c r="D494" s="1" t="s">
        <v>23</v>
      </c>
      <c r="E494" s="9">
        <v>500</v>
      </c>
      <c r="F494" s="2">
        <f t="shared" si="13"/>
        <v>1500</v>
      </c>
      <c r="G494" s="16"/>
    </row>
    <row r="495" spans="1:7" ht="15.75">
      <c r="A495" s="6">
        <f>IF(C495="","",COUNTA(($C$7:C495)))</f>
        <v>427</v>
      </c>
      <c r="B495" s="7" t="s">
        <v>367</v>
      </c>
      <c r="C495" s="20">
        <v>12</v>
      </c>
      <c r="D495" s="1" t="s">
        <v>23</v>
      </c>
      <c r="E495" s="9">
        <v>500</v>
      </c>
      <c r="F495" s="2">
        <f t="shared" si="13"/>
        <v>6000</v>
      </c>
      <c r="G495" s="16"/>
    </row>
    <row r="496" spans="1:7" ht="15.75">
      <c r="A496" s="6">
        <f>IF(C496="","",COUNTA(($C$7:C496)))</f>
        <v>428</v>
      </c>
      <c r="B496" s="7" t="s">
        <v>368</v>
      </c>
      <c r="C496" s="20">
        <v>2</v>
      </c>
      <c r="D496" s="1" t="s">
        <v>23</v>
      </c>
      <c r="E496" s="9">
        <v>550</v>
      </c>
      <c r="F496" s="2">
        <f t="shared" si="13"/>
        <v>1100</v>
      </c>
      <c r="G496" s="16"/>
    </row>
    <row r="497" spans="1:7" ht="31.5">
      <c r="A497" s="6">
        <f>IF(C497="","",COUNTA(($C$7:C497)))</f>
        <v>429</v>
      </c>
      <c r="B497" s="7" t="s">
        <v>369</v>
      </c>
      <c r="C497" s="20">
        <v>16</v>
      </c>
      <c r="D497" s="1" t="s">
        <v>23</v>
      </c>
      <c r="E497" s="9">
        <v>300</v>
      </c>
      <c r="F497" s="2">
        <f t="shared" si="13"/>
        <v>4800</v>
      </c>
      <c r="G497" s="16"/>
    </row>
    <row r="498" spans="1:7" ht="15.75">
      <c r="A498" s="6">
        <f>IF(C498="","",COUNTA(($C$7:C498)))</f>
        <v>430</v>
      </c>
      <c r="B498" s="7" t="s">
        <v>370</v>
      </c>
      <c r="C498" s="20">
        <v>2</v>
      </c>
      <c r="D498" s="1" t="s">
        <v>23</v>
      </c>
      <c r="E498" s="9">
        <v>350</v>
      </c>
      <c r="F498" s="2">
        <f t="shared" si="13"/>
        <v>700</v>
      </c>
      <c r="G498" s="16"/>
    </row>
    <row r="499" spans="1:7" ht="31.5">
      <c r="A499" s="6">
        <f>IF(C499="","",COUNTA(($C$7:C499)))</f>
        <v>431</v>
      </c>
      <c r="B499" s="7" t="s">
        <v>371</v>
      </c>
      <c r="C499" s="20">
        <v>108</v>
      </c>
      <c r="D499" s="1" t="s">
        <v>23</v>
      </c>
      <c r="E499" s="9">
        <v>220</v>
      </c>
      <c r="F499" s="2">
        <f t="shared" si="13"/>
        <v>23760</v>
      </c>
      <c r="G499" s="16"/>
    </row>
    <row r="500" spans="1:7" ht="15.75">
      <c r="A500" s="6">
        <f>IF(C500="","",COUNTA(($C$7:C500)))</f>
        <v>432</v>
      </c>
      <c r="B500" s="7" t="s">
        <v>372</v>
      </c>
      <c r="C500" s="20">
        <v>31</v>
      </c>
      <c r="D500" s="1" t="s">
        <v>23</v>
      </c>
      <c r="E500" s="9">
        <v>220</v>
      </c>
      <c r="F500" s="2">
        <f t="shared" si="13"/>
        <v>6820</v>
      </c>
      <c r="G500" s="16"/>
    </row>
    <row r="501" spans="1:7" ht="31.5">
      <c r="A501" s="6">
        <f>IF(C501="","",COUNTA(($C$7:C501)))</f>
        <v>433</v>
      </c>
      <c r="B501" s="7" t="s">
        <v>373</v>
      </c>
      <c r="C501" s="20">
        <v>32</v>
      </c>
      <c r="D501" s="1" t="s">
        <v>23</v>
      </c>
      <c r="E501" s="9">
        <v>220</v>
      </c>
      <c r="F501" s="2">
        <f t="shared" si="13"/>
        <v>7040</v>
      </c>
      <c r="G501" s="16"/>
    </row>
    <row r="502" spans="1:7" ht="31.5">
      <c r="A502" s="6">
        <f>IF(C502="","",COUNTA(($C$7:C502)))</f>
        <v>434</v>
      </c>
      <c r="B502" s="7" t="s">
        <v>374</v>
      </c>
      <c r="C502" s="20">
        <v>192</v>
      </c>
      <c r="D502" s="1" t="s">
        <v>23</v>
      </c>
      <c r="E502" s="9">
        <v>86</v>
      </c>
      <c r="F502" s="2">
        <f t="shared" si="13"/>
        <v>16512</v>
      </c>
      <c r="G502" s="16"/>
    </row>
    <row r="503" spans="1:7" ht="31.5">
      <c r="A503" s="6">
        <f>IF(C503="","",COUNTA(($C$7:C503)))</f>
        <v>435</v>
      </c>
      <c r="B503" s="7" t="s">
        <v>375</v>
      </c>
      <c r="C503" s="20">
        <v>1131</v>
      </c>
      <c r="D503" s="1" t="s">
        <v>23</v>
      </c>
      <c r="E503" s="9">
        <v>80</v>
      </c>
      <c r="F503" s="2">
        <f t="shared" si="13"/>
        <v>90480</v>
      </c>
      <c r="G503" s="16"/>
    </row>
    <row r="504" spans="1:7" ht="15.75">
      <c r="A504" s="6"/>
      <c r="B504" s="36" t="s">
        <v>376</v>
      </c>
      <c r="C504" s="21"/>
      <c r="D504" s="3"/>
      <c r="E504" s="10"/>
      <c r="F504" s="4"/>
      <c r="G504" s="55">
        <f>SUM(F492:F503)</f>
        <v>162762</v>
      </c>
    </row>
    <row r="505" spans="1:7" ht="18.75">
      <c r="A505" s="42" t="s">
        <v>10</v>
      </c>
      <c r="B505" s="43"/>
      <c r="C505" s="44"/>
      <c r="D505" s="45"/>
      <c r="E505" s="44"/>
      <c r="F505" s="45"/>
      <c r="G505" s="46">
        <f>SUM(G504,G490,G480,G444,G439,G426,G342,G331,G327,G61,G55,G30,G12)</f>
        <v>7440476.6526524695</v>
      </c>
    </row>
    <row r="506" spans="1:7" ht="18.75">
      <c r="A506" s="47" t="s">
        <v>22</v>
      </c>
      <c r="B506" s="48">
        <v>0.15</v>
      </c>
      <c r="C506" s="49"/>
      <c r="D506" s="50"/>
      <c r="E506" s="49"/>
      <c r="F506" s="50"/>
      <c r="G506" s="46">
        <f>B506*G505</f>
        <v>1116071.4978978704</v>
      </c>
    </row>
    <row r="507" spans="1:7" ht="18.75">
      <c r="A507" s="47" t="s">
        <v>11</v>
      </c>
      <c r="B507" s="48">
        <v>0.05</v>
      </c>
      <c r="C507" s="49"/>
      <c r="D507" s="51"/>
      <c r="E507" s="49"/>
      <c r="F507" s="51"/>
      <c r="G507" s="46">
        <f>B507*G505</f>
        <v>372023.8326326235</v>
      </c>
    </row>
    <row r="508" spans="1:7" ht="19.5" thickBot="1">
      <c r="A508" s="52" t="s">
        <v>12</v>
      </c>
      <c r="B508" s="48">
        <v>0.08</v>
      </c>
      <c r="C508" s="49"/>
      <c r="D508" s="53"/>
      <c r="E508" s="49"/>
      <c r="F508" s="53"/>
      <c r="G508" s="54">
        <f>B508*G505</f>
        <v>595238.13221219752</v>
      </c>
    </row>
    <row r="509" spans="1:7" ht="21.75" thickBot="1">
      <c r="A509" s="37"/>
      <c r="B509" s="38"/>
      <c r="C509" s="39" t="s">
        <v>19</v>
      </c>
      <c r="D509" s="40"/>
      <c r="E509" s="41"/>
      <c r="F509" s="40"/>
      <c r="G509" s="71">
        <v>9523810.1099999994</v>
      </c>
    </row>
  </sheetData>
  <mergeCells count="6">
    <mergeCell ref="C62:G62"/>
    <mergeCell ref="A2:G2"/>
    <mergeCell ref="C4:G4"/>
    <mergeCell ref="C13:G13"/>
    <mergeCell ref="C31:G31"/>
    <mergeCell ref="C56:G56"/>
  </mergeCells>
  <pageMargins left="0.7" right="0.7" top="0.75" bottom="0.75" header="0.3" footer="0.3"/>
  <pageSetup orientation="portrait" horizontalDpi="1200" verticalDpi="1200" r:id="rId1"/>
  <customProperties>
    <customPr name="SSC_SHEET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ESTIMATE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Mfbzone</dc:creator>
  <cp:lastModifiedBy>HP</cp:lastModifiedBy>
  <cp:lastPrinted>2017-04-07T21:33:23Z</cp:lastPrinted>
  <dcterms:created xsi:type="dcterms:W3CDTF">2016-03-30T11:57:46Z</dcterms:created>
  <dcterms:modified xsi:type="dcterms:W3CDTF">2020-08-14T21:39:26Z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